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LANEACION\P2022_archivos\MIPG\DIAGNOSTICOS 2022\AUTODIAGNOSTICOS PARA CARGAR\"/>
    </mc:Choice>
  </mc:AlternateContent>
  <bookViews>
    <workbookView xWindow="0" yWindow="0" windowWidth="24000" windowHeight="9630" tabRatio="683" activeTab="1"/>
  </bookViews>
  <sheets>
    <sheet name="Inicio" sheetId="30" r:id="rId1"/>
    <sheet name="Autodiagnóstico " sheetId="12" r:id="rId2"/>
    <sheet name="Gráficas" sheetId="33" r:id="rId3"/>
    <sheet name="Resultados Rutas" sheetId="34" r:id="rId4"/>
    <sheet name="Diseño de Acciones" sheetId="36" r:id="rId5"/>
    <sheet name="Rutas Filtro" sheetId="37" r:id="rId6"/>
    <sheet name="Referencias" sheetId="28" r:id="rId7"/>
    <sheet name="Cambios v.4.7" sheetId="38" r:id="rId8"/>
  </sheets>
  <externalReferences>
    <externalReference r:id="rId9"/>
  </externalReferences>
  <definedNames>
    <definedName name="_xlnm._FilterDatabase" localSheetId="1" hidden="1">'Autodiagnóstico '!$B$11:$AH$624</definedName>
    <definedName name="_xlnm._FilterDatabase" localSheetId="5" hidden="1">'Rutas Filtro'!$I$11:$U$136</definedName>
    <definedName name="Acciones_Categoría_3">'[1]Ponderaciones y parámetros'!$K$6:$N$6</definedName>
    <definedName name="Nombre">#REF!</definedName>
    <definedName name="Simulador">[1]Listas!$B$2:$B$4</definedName>
  </definedNames>
  <calcPr calcId="191028"/>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3" i="37" l="1"/>
  <c r="G11" i="28"/>
  <c r="G10" i="28"/>
  <c r="J8" i="12"/>
  <c r="K12" i="33" s="1"/>
  <c r="AG77" i="12"/>
  <c r="F9" i="28"/>
  <c r="J113" i="33"/>
  <c r="J84" i="33"/>
  <c r="G131" i="28"/>
  <c r="F131" i="28"/>
  <c r="F136" i="37"/>
  <c r="D131" i="28"/>
  <c r="D136" i="37"/>
  <c r="G130" i="28"/>
  <c r="F130" i="28"/>
  <c r="G129" i="28"/>
  <c r="F129" i="28"/>
  <c r="D129" i="28"/>
  <c r="D134" i="37"/>
  <c r="G128" i="28"/>
  <c r="F128" i="28"/>
  <c r="F133" i="37"/>
  <c r="G127" i="28"/>
  <c r="F127" i="28"/>
  <c r="F132" i="37"/>
  <c r="D127" i="28"/>
  <c r="G126" i="28"/>
  <c r="F126" i="28"/>
  <c r="F131" i="37"/>
  <c r="D126" i="28"/>
  <c r="D131" i="37"/>
  <c r="C126" i="28"/>
  <c r="G125" i="28"/>
  <c r="F125" i="28"/>
  <c r="F130" i="37"/>
  <c r="G124" i="28"/>
  <c r="F124" i="28"/>
  <c r="G123" i="28"/>
  <c r="F123" i="28"/>
  <c r="F128" i="37"/>
  <c r="G122" i="28"/>
  <c r="F122" i="28"/>
  <c r="G121" i="28"/>
  <c r="F121" i="28"/>
  <c r="F126" i="37"/>
  <c r="G120" i="28"/>
  <c r="F120" i="28"/>
  <c r="D120" i="28"/>
  <c r="D125" i="37"/>
  <c r="G119" i="28"/>
  <c r="F119" i="28"/>
  <c r="F124" i="37"/>
  <c r="D119" i="28"/>
  <c r="G118" i="28"/>
  <c r="F118" i="28"/>
  <c r="F123" i="37"/>
  <c r="D118" i="28"/>
  <c r="D123" i="37"/>
  <c r="G117" i="28"/>
  <c r="F117" i="28"/>
  <c r="D117" i="28"/>
  <c r="D122" i="37"/>
  <c r="G116" i="28"/>
  <c r="F116" i="28"/>
  <c r="G115" i="28"/>
  <c r="F115" i="28"/>
  <c r="F120" i="37"/>
  <c r="G114" i="28"/>
  <c r="F114" i="28"/>
  <c r="D114" i="28"/>
  <c r="D119" i="37"/>
  <c r="G113" i="28"/>
  <c r="F113" i="28"/>
  <c r="F118" i="37"/>
  <c r="G112" i="28"/>
  <c r="F112" i="28"/>
  <c r="G111" i="28"/>
  <c r="F111" i="28"/>
  <c r="F116" i="37"/>
  <c r="G110" i="28"/>
  <c r="F110" i="28"/>
  <c r="G109" i="28"/>
  <c r="F109" i="28"/>
  <c r="F114" i="37"/>
  <c r="G108" i="28"/>
  <c r="F108" i="28"/>
  <c r="G107" i="28"/>
  <c r="F107" i="28"/>
  <c r="F112" i="37"/>
  <c r="G106" i="28"/>
  <c r="F106" i="28"/>
  <c r="G105" i="28"/>
  <c r="F105" i="28"/>
  <c r="F110" i="37"/>
  <c r="G104" i="28"/>
  <c r="F104" i="28"/>
  <c r="G103" i="28"/>
  <c r="F103" i="28"/>
  <c r="F108" i="37"/>
  <c r="D103" i="28"/>
  <c r="G102" i="28"/>
  <c r="F102" i="28"/>
  <c r="G101" i="28"/>
  <c r="F101" i="28"/>
  <c r="G100" i="28"/>
  <c r="F100" i="28"/>
  <c r="G99" i="28"/>
  <c r="F99" i="28"/>
  <c r="G98" i="28"/>
  <c r="F98" i="28"/>
  <c r="G97" i="28"/>
  <c r="F97" i="28"/>
  <c r="G96" i="28"/>
  <c r="F96" i="28"/>
  <c r="F101" i="37"/>
  <c r="G95" i="28"/>
  <c r="F95" i="28"/>
  <c r="D95" i="28"/>
  <c r="G94" i="28"/>
  <c r="F94" i="28"/>
  <c r="F99" i="37"/>
  <c r="G93" i="28"/>
  <c r="F93" i="28"/>
  <c r="F98" i="37"/>
  <c r="G92" i="28"/>
  <c r="F92" i="28"/>
  <c r="G91" i="28"/>
  <c r="F91" i="28"/>
  <c r="F96" i="37"/>
  <c r="G90" i="28"/>
  <c r="F90" i="28"/>
  <c r="F95" i="37"/>
  <c r="G89" i="28"/>
  <c r="F89" i="28"/>
  <c r="F94" i="37"/>
  <c r="G88" i="28"/>
  <c r="F88" i="28"/>
  <c r="F93" i="37"/>
  <c r="G87" i="28"/>
  <c r="F87" i="28"/>
  <c r="F92" i="37"/>
  <c r="G86" i="28"/>
  <c r="F86" i="28"/>
  <c r="F91" i="37"/>
  <c r="G85" i="28"/>
  <c r="F85" i="28"/>
  <c r="F90" i="37"/>
  <c r="G84" i="28"/>
  <c r="F84" i="28"/>
  <c r="G83" i="28"/>
  <c r="F83" i="28"/>
  <c r="F88" i="37"/>
  <c r="G82" i="28"/>
  <c r="F82" i="28"/>
  <c r="F87" i="37"/>
  <c r="G81" i="28"/>
  <c r="F81" i="28"/>
  <c r="F86" i="37"/>
  <c r="G80" i="28"/>
  <c r="F80" i="28"/>
  <c r="F85" i="37"/>
  <c r="G79" i="28"/>
  <c r="F79" i="28"/>
  <c r="F84" i="37"/>
  <c r="F78" i="28"/>
  <c r="G77" i="28"/>
  <c r="F77" i="28"/>
  <c r="G76" i="28"/>
  <c r="F76" i="28"/>
  <c r="F81" i="37"/>
  <c r="G75" i="28"/>
  <c r="F75" i="28"/>
  <c r="G74" i="28"/>
  <c r="F74" i="28"/>
  <c r="F79" i="37"/>
  <c r="G73" i="28"/>
  <c r="F73" i="28"/>
  <c r="G72" i="28"/>
  <c r="F72" i="28"/>
  <c r="F77" i="37"/>
  <c r="G71" i="28"/>
  <c r="F71" i="28"/>
  <c r="D71" i="28"/>
  <c r="G70" i="28"/>
  <c r="F70" i="28"/>
  <c r="F75" i="37"/>
  <c r="G69" i="28"/>
  <c r="F69" i="28"/>
  <c r="F74" i="37"/>
  <c r="G68" i="28"/>
  <c r="F68" i="28"/>
  <c r="F73" i="37"/>
  <c r="G67" i="28"/>
  <c r="F67" i="28"/>
  <c r="F72" i="37"/>
  <c r="G66" i="28"/>
  <c r="F66" i="28"/>
  <c r="F65" i="28"/>
  <c r="G64" i="28"/>
  <c r="F64" i="28"/>
  <c r="F69" i="37"/>
  <c r="G63" i="28"/>
  <c r="F63" i="28"/>
  <c r="G62" i="28"/>
  <c r="F62" i="28"/>
  <c r="F67" i="37"/>
  <c r="G61" i="28"/>
  <c r="F61" i="28"/>
  <c r="F60" i="28"/>
  <c r="G59" i="28"/>
  <c r="F59" i="28"/>
  <c r="F64" i="37"/>
  <c r="G58" i="28"/>
  <c r="F58" i="28"/>
  <c r="F63" i="37"/>
  <c r="G57" i="28"/>
  <c r="F57" i="28"/>
  <c r="F62" i="37"/>
  <c r="G56" i="28"/>
  <c r="F56" i="28"/>
  <c r="F61" i="37"/>
  <c r="D56" i="28"/>
  <c r="G55" i="28"/>
  <c r="F55" i="28"/>
  <c r="G54" i="28"/>
  <c r="F54" i="28"/>
  <c r="F59" i="37"/>
  <c r="G53" i="28"/>
  <c r="F53" i="28"/>
  <c r="G52" i="28"/>
  <c r="F52" i="28"/>
  <c r="F57" i="37"/>
  <c r="G51" i="28"/>
  <c r="F51" i="28"/>
  <c r="G50" i="28"/>
  <c r="F50" i="28"/>
  <c r="F55" i="37"/>
  <c r="G49" i="28"/>
  <c r="F49" i="28"/>
  <c r="D49" i="28"/>
  <c r="G48" i="28"/>
  <c r="F48" i="28"/>
  <c r="F53" i="37"/>
  <c r="G47" i="28"/>
  <c r="F47" i="28"/>
  <c r="F52" i="37"/>
  <c r="G46" i="28"/>
  <c r="F46" i="28"/>
  <c r="G45" i="28"/>
  <c r="F45" i="28"/>
  <c r="F50" i="37"/>
  <c r="D45" i="28"/>
  <c r="D50" i="37"/>
  <c r="G44" i="28"/>
  <c r="F44" i="28"/>
  <c r="D44" i="28"/>
  <c r="C44" i="28"/>
  <c r="C49" i="37"/>
  <c r="G43" i="28"/>
  <c r="F43" i="28"/>
  <c r="D43" i="28"/>
  <c r="G42" i="28"/>
  <c r="F42" i="28"/>
  <c r="F47" i="37"/>
  <c r="D42" i="28"/>
  <c r="G41" i="28"/>
  <c r="F41" i="28"/>
  <c r="F46" i="37"/>
  <c r="D41" i="28"/>
  <c r="D46" i="37"/>
  <c r="G40" i="28"/>
  <c r="F40" i="28"/>
  <c r="F45" i="37"/>
  <c r="G39" i="28"/>
  <c r="F39" i="28"/>
  <c r="F44" i="37"/>
  <c r="D39" i="28"/>
  <c r="G38" i="28"/>
  <c r="F38" i="28"/>
  <c r="G37" i="28"/>
  <c r="F37" i="28"/>
  <c r="G36" i="28"/>
  <c r="F36" i="28"/>
  <c r="D36" i="28"/>
  <c r="D41" i="37"/>
  <c r="G35" i="28"/>
  <c r="F35" i="28"/>
  <c r="F40" i="37"/>
  <c r="G34" i="28"/>
  <c r="F34" i="28"/>
  <c r="F39" i="37"/>
  <c r="G33" i="28"/>
  <c r="F33" i="28"/>
  <c r="F38" i="37"/>
  <c r="G32" i="28"/>
  <c r="F32" i="28"/>
  <c r="F37" i="37"/>
  <c r="G31" i="28"/>
  <c r="F31" i="28"/>
  <c r="F36" i="37"/>
  <c r="D31" i="28"/>
  <c r="D36" i="37"/>
  <c r="C31" i="28"/>
  <c r="C36" i="37"/>
  <c r="G30" i="28"/>
  <c r="F30" i="28"/>
  <c r="D30" i="28"/>
  <c r="D35" i="37"/>
  <c r="G29" i="28"/>
  <c r="F29" i="28"/>
  <c r="D29" i="28"/>
  <c r="D34" i="37"/>
  <c r="G28" i="28"/>
  <c r="F28" i="28"/>
  <c r="G27" i="28"/>
  <c r="F27" i="28"/>
  <c r="F32" i="37"/>
  <c r="G26" i="28"/>
  <c r="F26" i="28"/>
  <c r="F31" i="37"/>
  <c r="G25" i="28"/>
  <c r="F25" i="28"/>
  <c r="F30" i="37"/>
  <c r="G24" i="28"/>
  <c r="F24" i="28"/>
  <c r="G23" i="28"/>
  <c r="F23" i="28"/>
  <c r="F28" i="37"/>
  <c r="G22" i="28"/>
  <c r="F22" i="28"/>
  <c r="F27" i="37"/>
  <c r="G21" i="28"/>
  <c r="F21" i="28"/>
  <c r="F26" i="37"/>
  <c r="G20" i="28"/>
  <c r="F20" i="28"/>
  <c r="F25" i="37"/>
  <c r="D20" i="28"/>
  <c r="G19" i="28"/>
  <c r="F19" i="28"/>
  <c r="F24" i="37"/>
  <c r="G18" i="28"/>
  <c r="F18" i="28"/>
  <c r="F23" i="37"/>
  <c r="G17" i="28"/>
  <c r="F17" i="28"/>
  <c r="F22" i="37"/>
  <c r="G16" i="28"/>
  <c r="F16" i="28"/>
  <c r="G15" i="28"/>
  <c r="F15" i="28"/>
  <c r="F20" i="37"/>
  <c r="G14" i="28"/>
  <c r="F14" i="28"/>
  <c r="G13" i="28"/>
  <c r="F13" i="28"/>
  <c r="F18" i="37"/>
  <c r="G12" i="28"/>
  <c r="F12" i="28"/>
  <c r="F11" i="28"/>
  <c r="F16" i="37"/>
  <c r="F10" i="28"/>
  <c r="D10" i="28"/>
  <c r="D15" i="37"/>
  <c r="G9" i="28"/>
  <c r="G8" i="28"/>
  <c r="F8" i="28"/>
  <c r="F13" i="37"/>
  <c r="G7" i="28"/>
  <c r="F7" i="28"/>
  <c r="D7" i="28"/>
  <c r="D12" i="37"/>
  <c r="C7" i="28"/>
  <c r="C12" i="37"/>
  <c r="E136" i="37"/>
  <c r="F135" i="37"/>
  <c r="E135" i="37"/>
  <c r="F134" i="37"/>
  <c r="E134" i="37"/>
  <c r="E133" i="37"/>
  <c r="E132" i="37"/>
  <c r="D132" i="37"/>
  <c r="E131" i="37"/>
  <c r="C131" i="37"/>
  <c r="E130" i="37"/>
  <c r="F129" i="37"/>
  <c r="E129" i="37"/>
  <c r="E128" i="37"/>
  <c r="F127" i="37"/>
  <c r="E127" i="37"/>
  <c r="E126" i="37"/>
  <c r="F125" i="37"/>
  <c r="E125" i="37"/>
  <c r="E124" i="37"/>
  <c r="D124" i="37"/>
  <c r="E123" i="37"/>
  <c r="F122" i="37"/>
  <c r="E122" i="37"/>
  <c r="F121" i="37"/>
  <c r="E121" i="37"/>
  <c r="E120" i="37"/>
  <c r="F119" i="37"/>
  <c r="E119" i="37"/>
  <c r="E118" i="37"/>
  <c r="F117" i="37"/>
  <c r="E117" i="37"/>
  <c r="E116" i="37"/>
  <c r="F115" i="37"/>
  <c r="E115" i="37"/>
  <c r="E114" i="37"/>
  <c r="F113" i="37"/>
  <c r="E113" i="37"/>
  <c r="E112" i="37"/>
  <c r="F111" i="37"/>
  <c r="E111" i="37"/>
  <c r="E110" i="37"/>
  <c r="F109" i="37"/>
  <c r="E109" i="37"/>
  <c r="E108" i="37"/>
  <c r="D108" i="37"/>
  <c r="F107" i="37"/>
  <c r="E107" i="37"/>
  <c r="F106" i="37"/>
  <c r="E106" i="37"/>
  <c r="F105" i="37"/>
  <c r="E105" i="37"/>
  <c r="F104" i="37"/>
  <c r="E104" i="37"/>
  <c r="F103" i="37"/>
  <c r="E103" i="37"/>
  <c r="F102" i="37"/>
  <c r="E102" i="37"/>
  <c r="E101" i="37"/>
  <c r="F100" i="37"/>
  <c r="E100" i="37"/>
  <c r="D100" i="37"/>
  <c r="E99" i="37"/>
  <c r="E98" i="37"/>
  <c r="F97" i="37"/>
  <c r="E97" i="37"/>
  <c r="E96" i="37"/>
  <c r="E95" i="37"/>
  <c r="E94" i="37"/>
  <c r="E93" i="37"/>
  <c r="E92" i="37"/>
  <c r="E91" i="37"/>
  <c r="E90" i="37"/>
  <c r="F89" i="37"/>
  <c r="E89" i="37"/>
  <c r="E88" i="37"/>
  <c r="E87" i="37"/>
  <c r="E86" i="37"/>
  <c r="E85" i="37"/>
  <c r="E84" i="37"/>
  <c r="F83" i="37"/>
  <c r="F82" i="37"/>
  <c r="E82" i="37"/>
  <c r="E81" i="37"/>
  <c r="F80" i="37"/>
  <c r="E80" i="37"/>
  <c r="E79" i="37"/>
  <c r="F78" i="37"/>
  <c r="E78" i="37"/>
  <c r="E77" i="37"/>
  <c r="F76" i="37"/>
  <c r="E76" i="37"/>
  <c r="D76" i="37"/>
  <c r="E75" i="37"/>
  <c r="E74" i="37"/>
  <c r="E73" i="37"/>
  <c r="E72" i="37"/>
  <c r="F71" i="37"/>
  <c r="E71" i="37"/>
  <c r="F70" i="37"/>
  <c r="E69" i="37"/>
  <c r="F68" i="37"/>
  <c r="E68" i="37"/>
  <c r="E67" i="37"/>
  <c r="F66" i="37"/>
  <c r="E66" i="37"/>
  <c r="F65" i="37"/>
  <c r="E64" i="37"/>
  <c r="E63" i="37"/>
  <c r="E62" i="37"/>
  <c r="E61" i="37"/>
  <c r="D61" i="37"/>
  <c r="F60" i="37"/>
  <c r="E60" i="37"/>
  <c r="E59" i="37"/>
  <c r="F58" i="37"/>
  <c r="E58" i="37"/>
  <c r="E57" i="37"/>
  <c r="F56" i="37"/>
  <c r="E56" i="37"/>
  <c r="E55" i="37"/>
  <c r="F54" i="37"/>
  <c r="E54" i="37"/>
  <c r="D54" i="37"/>
  <c r="E53" i="37"/>
  <c r="E52" i="37"/>
  <c r="F51" i="37"/>
  <c r="E51" i="37"/>
  <c r="E50" i="37"/>
  <c r="F49" i="37"/>
  <c r="E49" i="37"/>
  <c r="D49" i="37"/>
  <c r="F48" i="37"/>
  <c r="E48" i="37"/>
  <c r="D48" i="37"/>
  <c r="E47" i="37"/>
  <c r="D47" i="37"/>
  <c r="E46" i="37"/>
  <c r="E45" i="37"/>
  <c r="E44" i="37"/>
  <c r="D44" i="37"/>
  <c r="F43" i="37"/>
  <c r="E43" i="37"/>
  <c r="F42" i="37"/>
  <c r="E42" i="37"/>
  <c r="F41" i="37"/>
  <c r="E41" i="37"/>
  <c r="E40" i="37"/>
  <c r="E39" i="37"/>
  <c r="E38" i="37"/>
  <c r="E37" i="37"/>
  <c r="E36" i="37"/>
  <c r="F35" i="37"/>
  <c r="E35" i="37"/>
  <c r="F34" i="37"/>
  <c r="E34" i="37"/>
  <c r="E33" i="37"/>
  <c r="E32" i="37"/>
  <c r="E31" i="37"/>
  <c r="E30" i="37"/>
  <c r="F29" i="37"/>
  <c r="E29" i="37"/>
  <c r="E28" i="37"/>
  <c r="E27" i="37"/>
  <c r="E26" i="37"/>
  <c r="E25" i="37"/>
  <c r="D25" i="37"/>
  <c r="E24" i="37"/>
  <c r="E23" i="37"/>
  <c r="E22" i="37"/>
  <c r="F21" i="37"/>
  <c r="E21" i="37"/>
  <c r="E20" i="37"/>
  <c r="F19" i="37"/>
  <c r="E19" i="37"/>
  <c r="E18" i="37"/>
  <c r="F17" i="37"/>
  <c r="E17" i="37"/>
  <c r="E16" i="37"/>
  <c r="F15" i="37"/>
  <c r="E15" i="37"/>
  <c r="F14" i="37"/>
  <c r="E14" i="37"/>
  <c r="E13" i="37"/>
  <c r="F12" i="37"/>
  <c r="E12" i="37"/>
  <c r="J134" i="33"/>
  <c r="J133" i="33"/>
  <c r="J132" i="33"/>
  <c r="J131" i="33"/>
  <c r="K128" i="33"/>
  <c r="J117" i="33"/>
  <c r="J116" i="33"/>
  <c r="J115" i="33"/>
  <c r="J114" i="33"/>
  <c r="J112" i="33"/>
  <c r="J111" i="33"/>
  <c r="J110" i="33"/>
  <c r="J109" i="33"/>
  <c r="J108" i="33"/>
  <c r="J107" i="33"/>
  <c r="J106" i="33"/>
  <c r="K101" i="33"/>
  <c r="J85" i="33"/>
  <c r="J83" i="33"/>
  <c r="J82" i="33"/>
  <c r="J81" i="33"/>
  <c r="J80" i="33"/>
  <c r="K77" i="33"/>
  <c r="I61" i="33"/>
  <c r="I60" i="33"/>
  <c r="I59" i="33"/>
  <c r="I58" i="33"/>
  <c r="I57" i="33"/>
  <c r="K54" i="33"/>
  <c r="J37" i="33"/>
  <c r="J36" i="33"/>
  <c r="J35" i="33"/>
  <c r="J34" i="33"/>
  <c r="I12" i="33"/>
  <c r="AF620" i="12"/>
  <c r="AB620" i="12"/>
  <c r="F620" i="12"/>
  <c r="L134" i="33"/>
  <c r="Z615" i="12"/>
  <c r="W615" i="12"/>
  <c r="Z610" i="12"/>
  <c r="Y610" i="12"/>
  <c r="W610" i="12"/>
  <c r="F610" i="12"/>
  <c r="L133" i="33" s="1"/>
  <c r="AA605" i="12"/>
  <c r="X605" i="12"/>
  <c r="AE600" i="12"/>
  <c r="Z600" i="12"/>
  <c r="F600" i="12"/>
  <c r="L132" i="33"/>
  <c r="AG595" i="12"/>
  <c r="F595" i="12"/>
  <c r="L131" i="33"/>
  <c r="D595" i="12"/>
  <c r="L37" i="33" s="1"/>
  <c r="Z590" i="12"/>
  <c r="Y590" i="12"/>
  <c r="AE585" i="12"/>
  <c r="AA585" i="12"/>
  <c r="Y585" i="12"/>
  <c r="AA580" i="12"/>
  <c r="Z580" i="12"/>
  <c r="Y580" i="12"/>
  <c r="AF575" i="12"/>
  <c r="AA575" i="12"/>
  <c r="Y575" i="12"/>
  <c r="AE570" i="12"/>
  <c r="AD570" i="12"/>
  <c r="AC570" i="12"/>
  <c r="AE565" i="12"/>
  <c r="AB565" i="12"/>
  <c r="AA565" i="12"/>
  <c r="Z565" i="12"/>
  <c r="Y565" i="12"/>
  <c r="W565" i="12"/>
  <c r="F565" i="12"/>
  <c r="L117" i="33" s="1"/>
  <c r="AD560" i="12"/>
  <c r="Z560" i="12"/>
  <c r="F560" i="12"/>
  <c r="L116" i="33"/>
  <c r="AG555" i="12"/>
  <c r="F555" i="12"/>
  <c r="L115" i="33" s="1"/>
  <c r="AF550" i="12"/>
  <c r="AA550" i="12"/>
  <c r="Z550" i="12"/>
  <c r="Y550" i="12"/>
  <c r="X550" i="12"/>
  <c r="W550" i="12"/>
  <c r="F550" i="12"/>
  <c r="L114" i="33" s="1"/>
  <c r="Z545" i="12"/>
  <c r="V545" i="12"/>
  <c r="U545" i="12"/>
  <c r="Z540" i="12"/>
  <c r="V540" i="12"/>
  <c r="U540" i="12"/>
  <c r="AF535" i="12"/>
  <c r="AA535" i="12"/>
  <c r="Z535" i="12"/>
  <c r="Y535" i="12"/>
  <c r="X535" i="12"/>
  <c r="W535" i="12"/>
  <c r="F535" i="12"/>
  <c r="L113" i="33" s="1"/>
  <c r="AD530" i="12"/>
  <c r="Z530" i="12"/>
  <c r="U530" i="12"/>
  <c r="AF525" i="12"/>
  <c r="AD525" i="12"/>
  <c r="AA525" i="12"/>
  <c r="Z525" i="12"/>
  <c r="Z520" i="12"/>
  <c r="X520" i="12"/>
  <c r="W520" i="12"/>
  <c r="AF515" i="12"/>
  <c r="AA515" i="12"/>
  <c r="W515" i="12"/>
  <c r="U510" i="12"/>
  <c r="AE505" i="12"/>
  <c r="Y500" i="12"/>
  <c r="AA495" i="12"/>
  <c r="AA490" i="12"/>
  <c r="AE485" i="12"/>
  <c r="AA480" i="12"/>
  <c r="Z480" i="12"/>
  <c r="Y480" i="12"/>
  <c r="X480" i="12"/>
  <c r="W480" i="12"/>
  <c r="V480" i="12"/>
  <c r="F480" i="12"/>
  <c r="L112" i="33" s="1"/>
  <c r="AG475" i="12"/>
  <c r="AE475" i="12"/>
  <c r="AF470" i="12"/>
  <c r="AE470" i="12"/>
  <c r="AG465" i="12"/>
  <c r="W460" i="12"/>
  <c r="V460" i="12"/>
  <c r="AE455" i="12"/>
  <c r="W450" i="12"/>
  <c r="V450" i="12"/>
  <c r="U450" i="12"/>
  <c r="W445" i="12"/>
  <c r="V445" i="12"/>
  <c r="AE440" i="12"/>
  <c r="X440" i="12"/>
  <c r="F440" i="12"/>
  <c r="L111" i="33" s="1"/>
  <c r="Z435" i="12"/>
  <c r="W435" i="12"/>
  <c r="V435" i="12"/>
  <c r="U435" i="12"/>
  <c r="AD430" i="12"/>
  <c r="Z430" i="12"/>
  <c r="W430" i="12"/>
  <c r="Z425" i="12"/>
  <c r="W425" i="12"/>
  <c r="V425" i="12"/>
  <c r="W420" i="12"/>
  <c r="U420" i="12"/>
  <c r="AB415" i="12"/>
  <c r="W415" i="12"/>
  <c r="V415" i="12"/>
  <c r="AA410" i="12"/>
  <c r="Z410" i="12"/>
  <c r="Y410" i="12"/>
  <c r="W410" i="12"/>
  <c r="V410" i="12"/>
  <c r="AD405" i="12"/>
  <c r="AC405" i="12"/>
  <c r="W405" i="12"/>
  <c r="V405" i="12"/>
  <c r="AF400" i="12"/>
  <c r="AE400" i="12"/>
  <c r="AD400" i="12"/>
  <c r="AC400" i="12"/>
  <c r="AA400" i="12"/>
  <c r="W400" i="12"/>
  <c r="V400" i="12"/>
  <c r="W395" i="12"/>
  <c r="V395" i="12"/>
  <c r="W390" i="12"/>
  <c r="V390" i="12"/>
  <c r="AF385" i="12"/>
  <c r="AE385" i="12"/>
  <c r="AA385" i="12"/>
  <c r="X385" i="12"/>
  <c r="W385" i="12"/>
  <c r="V385" i="12"/>
  <c r="W380" i="12"/>
  <c r="V380" i="12"/>
  <c r="W375" i="12"/>
  <c r="V375" i="12"/>
  <c r="W370" i="12"/>
  <c r="V370" i="12"/>
  <c r="U370" i="12"/>
  <c r="W365" i="12"/>
  <c r="V365" i="12"/>
  <c r="W360" i="12"/>
  <c r="V360" i="12"/>
  <c r="AG354" i="12"/>
  <c r="U354" i="12"/>
  <c r="AE349" i="12"/>
  <c r="AE344" i="12"/>
  <c r="W339" i="12"/>
  <c r="Y334" i="12"/>
  <c r="AD329" i="12"/>
  <c r="Z329" i="12"/>
  <c r="Y329" i="12"/>
  <c r="Y324" i="12"/>
  <c r="W324" i="12"/>
  <c r="V324" i="12"/>
  <c r="F324" i="12"/>
  <c r="L110" i="33" s="1"/>
  <c r="AB319" i="12"/>
  <c r="AE314" i="12"/>
  <c r="AB314" i="12"/>
  <c r="AF309" i="12"/>
  <c r="AE309" i="12"/>
  <c r="AC309" i="12"/>
  <c r="AB309" i="12"/>
  <c r="AF304" i="12"/>
  <c r="AE304" i="12"/>
  <c r="AC304" i="12"/>
  <c r="AB304" i="12"/>
  <c r="AF299" i="12"/>
  <c r="AB299" i="12"/>
  <c r="AA299" i="12"/>
  <c r="AE293" i="12"/>
  <c r="AD293" i="12"/>
  <c r="AB293" i="12"/>
  <c r="AB288" i="12"/>
  <c r="AB283" i="12"/>
  <c r="AB278" i="12"/>
  <c r="AB272" i="12"/>
  <c r="AB267" i="12"/>
  <c r="Y267" i="12"/>
  <c r="AC262" i="12"/>
  <c r="AB262" i="12"/>
  <c r="Y262" i="12"/>
  <c r="AB257" i="12"/>
  <c r="F257" i="12"/>
  <c r="L109" i="33" s="1"/>
  <c r="AF252" i="12"/>
  <c r="AE252" i="12"/>
  <c r="AD252" i="12"/>
  <c r="AC252" i="12"/>
  <c r="AB247" i="12"/>
  <c r="AF242" i="12"/>
  <c r="AE242" i="12"/>
  <c r="AE237" i="12"/>
  <c r="Y237" i="12"/>
  <c r="W237" i="12"/>
  <c r="AG232" i="12"/>
  <c r="AF232" i="12"/>
  <c r="AE232" i="12"/>
  <c r="AD232" i="12"/>
  <c r="AB232" i="12"/>
  <c r="W232" i="12"/>
  <c r="AF227" i="12"/>
  <c r="AE227" i="12"/>
  <c r="AB227" i="12"/>
  <c r="AF222" i="12"/>
  <c r="AE222" i="12"/>
  <c r="F222" i="12"/>
  <c r="L108" i="33" s="1"/>
  <c r="AG217" i="12"/>
  <c r="AB217" i="12"/>
  <c r="W217" i="12"/>
  <c r="V217" i="12"/>
  <c r="AG212" i="12"/>
  <c r="AB212" i="12"/>
  <c r="Z212" i="12"/>
  <c r="Y212" i="12"/>
  <c r="W212" i="12"/>
  <c r="AG207" i="12"/>
  <c r="AE207" i="12"/>
  <c r="Y207" i="12"/>
  <c r="V207" i="12"/>
  <c r="AG202" i="12"/>
  <c r="F202" i="12"/>
  <c r="L107" i="33" s="1"/>
  <c r="AD197" i="12"/>
  <c r="AC197" i="12"/>
  <c r="AB197" i="12"/>
  <c r="Z197" i="12"/>
  <c r="W197" i="12"/>
  <c r="F197" i="12"/>
  <c r="L106" i="33" s="1"/>
  <c r="D197" i="12"/>
  <c r="L36" i="33" s="1"/>
  <c r="AG192" i="12"/>
  <c r="AF192" i="12"/>
  <c r="AD192" i="12"/>
  <c r="Z192" i="12"/>
  <c r="F192" i="12"/>
  <c r="L85" i="33" s="1"/>
  <c r="AD187" i="12"/>
  <c r="AC187" i="12"/>
  <c r="AB187" i="12"/>
  <c r="Z187" i="12"/>
  <c r="F187" i="12"/>
  <c r="L84" i="33"/>
  <c r="AE182" i="12"/>
  <c r="F182" i="12"/>
  <c r="L83" i="33"/>
  <c r="AF177" i="12"/>
  <c r="AE177" i="12"/>
  <c r="AF172" i="12"/>
  <c r="AB172" i="12"/>
  <c r="W172" i="12"/>
  <c r="F172" i="12"/>
  <c r="L82" i="33" s="1"/>
  <c r="AG167" i="12"/>
  <c r="AF167" i="12"/>
  <c r="AE167" i="12"/>
  <c r="AG162" i="12"/>
  <c r="W162" i="12"/>
  <c r="V162" i="12"/>
  <c r="AG157" i="12"/>
  <c r="F157" i="12"/>
  <c r="L81" i="33" s="1"/>
  <c r="AG152" i="12"/>
  <c r="Z152" i="12"/>
  <c r="W152" i="12"/>
  <c r="AG147" i="12"/>
  <c r="AE147" i="12"/>
  <c r="AG142" i="12"/>
  <c r="AF142" i="12"/>
  <c r="AE142" i="12"/>
  <c r="AG137" i="12"/>
  <c r="AF137" i="12"/>
  <c r="AE137" i="12"/>
  <c r="AG132" i="12"/>
  <c r="AF132" i="12"/>
  <c r="AE132" i="12"/>
  <c r="F132" i="12"/>
  <c r="L80" i="33" s="1"/>
  <c r="D132" i="12"/>
  <c r="L35" i="33" s="1"/>
  <c r="AA127" i="12"/>
  <c r="Y127" i="12"/>
  <c r="X127" i="12"/>
  <c r="F127" i="12"/>
  <c r="K61" i="33" s="1"/>
  <c r="AF122" i="12"/>
  <c r="F122" i="12"/>
  <c r="K60" i="33"/>
  <c r="Z117" i="12"/>
  <c r="Y117" i="12"/>
  <c r="W117" i="12"/>
  <c r="V117" i="12"/>
  <c r="U117" i="12"/>
  <c r="AF112" i="12"/>
  <c r="AD112" i="12"/>
  <c r="AB112" i="12"/>
  <c r="Z112" i="12"/>
  <c r="W112" i="12"/>
  <c r="AE107" i="12"/>
  <c r="AD107" i="12"/>
  <c r="AC107" i="12"/>
  <c r="AA107" i="12"/>
  <c r="Z107" i="12"/>
  <c r="Y107" i="12"/>
  <c r="X107" i="12"/>
  <c r="AG102" i="12"/>
  <c r="Z97" i="12"/>
  <c r="U97" i="12"/>
  <c r="AA92" i="12"/>
  <c r="Z92" i="12"/>
  <c r="Y92" i="12"/>
  <c r="X92" i="12"/>
  <c r="W92" i="12"/>
  <c r="V92" i="12"/>
  <c r="AD87" i="12"/>
  <c r="AC87" i="12"/>
  <c r="AB87" i="12"/>
  <c r="Y87" i="12"/>
  <c r="AG82" i="12"/>
  <c r="V82" i="12"/>
  <c r="AF77" i="12"/>
  <c r="AE77" i="12"/>
  <c r="X77" i="12"/>
  <c r="F77" i="12"/>
  <c r="K59" i="33" s="1"/>
  <c r="AG72" i="12"/>
  <c r="AF72" i="12"/>
  <c r="AE72" i="12"/>
  <c r="AG67" i="12"/>
  <c r="AB67" i="12"/>
  <c r="AG62" i="12"/>
  <c r="AG57" i="12"/>
  <c r="AG52" i="12"/>
  <c r="AG47" i="12"/>
  <c r="AG42" i="12"/>
  <c r="AG37" i="12"/>
  <c r="AG32" i="12"/>
  <c r="AG27" i="12"/>
  <c r="F27" i="12"/>
  <c r="K58" i="33" s="1"/>
  <c r="AC22" i="12"/>
  <c r="AB22" i="12"/>
  <c r="Z22" i="12"/>
  <c r="AF17" i="12"/>
  <c r="AE17" i="12"/>
  <c r="AF12" i="12"/>
  <c r="AE12" i="12"/>
  <c r="F12" i="12"/>
  <c r="K57" i="33" s="1"/>
  <c r="D12" i="12"/>
  <c r="L34" i="33" s="1"/>
  <c r="Y625" i="12" l="1"/>
  <c r="M16" i="34" s="1"/>
  <c r="J182" i="33" s="1"/>
  <c r="U625" i="12"/>
  <c r="M11" i="34" s="1"/>
  <c r="X625" i="12"/>
  <c r="M14" i="34" s="1"/>
  <c r="J181" i="33" s="1"/>
  <c r="AA625" i="12"/>
  <c r="M18" i="34" s="1"/>
  <c r="J184" i="33" s="1"/>
  <c r="AC625" i="12"/>
  <c r="M21" i="34" s="1"/>
  <c r="AD625" i="12"/>
  <c r="M22" i="34" s="1"/>
  <c r="J187" i="33" s="1"/>
  <c r="W625" i="12"/>
  <c r="M13" i="34" s="1"/>
  <c r="J180" i="33" s="1"/>
  <c r="AB625" i="12"/>
  <c r="M19" i="34" s="1"/>
  <c r="J185" i="33" s="1"/>
  <c r="AF625" i="12"/>
  <c r="M25" i="34" s="1"/>
  <c r="J189" i="33" s="1"/>
  <c r="V625" i="12"/>
  <c r="M12" i="34" s="1"/>
  <c r="J179" i="33" s="1"/>
  <c r="Z625" i="12"/>
  <c r="M17" i="34" s="1"/>
  <c r="J183" i="33" s="1"/>
  <c r="AE625" i="12"/>
  <c r="M24" i="34" s="1"/>
  <c r="J188" i="33" s="1"/>
  <c r="J178" i="33"/>
  <c r="AG625" i="12"/>
  <c r="M27" i="34" s="1"/>
  <c r="E27" i="34" s="1"/>
  <c r="K161" i="33" s="1"/>
  <c r="E21" i="34" l="1"/>
  <c r="K159" i="33" s="1"/>
  <c r="J186" i="33"/>
  <c r="E16" i="34"/>
  <c r="K158" i="33" s="1"/>
  <c r="E11" i="34"/>
  <c r="K157" i="33" s="1"/>
  <c r="E24" i="34"/>
  <c r="K160" i="33" s="1"/>
  <c r="J190" i="33"/>
  <c r="E31" i="34" l="1"/>
  <c r="E9" i="36" s="1"/>
</calcChain>
</file>

<file path=xl/sharedStrings.xml><?xml version="1.0" encoding="utf-8"?>
<sst xmlns="http://schemas.openxmlformats.org/spreadsheetml/2006/main" count="2391" uniqueCount="1070">
  <si>
    <t xml:space="preserve">AUTODIAGNÓSTICO DE GESTIÓN </t>
  </si>
  <si>
    <t>POLÍTICA GESTIÓN ESTRATÉGICA DEL TALENTO HUMANO</t>
  </si>
  <si>
    <t>INSTRUCCIONES DE DILIGENCIAMIENTO</t>
  </si>
  <si>
    <t>AUTODIAGNÓSTICO</t>
  </si>
  <si>
    <t>RESULTADOS RUTAS DE CREACIÓN DE VALOR</t>
  </si>
  <si>
    <t>DISEÑO DE ACCIONES</t>
  </si>
  <si>
    <t>REFERENCIAS Y AYUDA DOCUMENTAL</t>
  </si>
  <si>
    <t>AUTODIAGNÓSTICO DE GESTIÓN ESTRATÉGICA DE TALENTO HUMANO</t>
  </si>
  <si>
    <t>ENTIDAD</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</si>
  <si>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</si>
  <si>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</si>
  <si>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</si>
  <si>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</si>
  <si>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</si>
  <si>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</si>
  <si>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</si>
  <si>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</si>
  <si>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</si>
  <si>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</si>
  <si>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</si>
  <si>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</si>
  <si>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</si>
  <si>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</si>
  <si>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</si>
  <si>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</si>
  <si>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</si>
  <si>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</si>
  <si>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</si>
  <si>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</si>
  <si>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</si>
  <si>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</si>
  <si>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Actividades de Gestión 
(Variables)</t>
  </si>
  <si>
    <t>Criterio de
Calificación</t>
  </si>
  <si>
    <t>Valoración</t>
  </si>
  <si>
    <t>Periodo de análisis</t>
  </si>
  <si>
    <t>Puntaje 
(0 - 100)</t>
  </si>
  <si>
    <t>Observaciones</t>
  </si>
  <si>
    <t>PLANEACIÓN</t>
  </si>
  <si>
    <t>Conocimiento normativo y del entorno</t>
  </si>
  <si>
    <t>Conocer y considerar el propósito, las funciones y el tipo de entidad; conocer su entorno; y vincular la planeación estratégica en los diseños de planeación del área.</t>
  </si>
  <si>
    <t>Método adecuado de manejo de la normatividad vigente</t>
  </si>
  <si>
    <t>0 - 20</t>
  </si>
  <si>
    <t>No se encuentra recopilada ni fácilmente accesible la información estratégica y básica de la entidad</t>
  </si>
  <si>
    <t>Al día</t>
  </si>
  <si>
    <t>21 - 40</t>
  </si>
  <si>
    <t>Se encuentra recopilada parcialmente la información estratégica y básica de la entidad</t>
  </si>
  <si>
    <t>41 - 60</t>
  </si>
  <si>
    <t>Está recopilada y organizada la información estratégica y básica de la entidad</t>
  </si>
  <si>
    <t>61 - 80</t>
  </si>
  <si>
    <t>Está recopilada , fácilmente accesible y es consultada la información estratégica y básica de la entidad</t>
  </si>
  <si>
    <t>81 - 100</t>
  </si>
  <si>
    <t>Está recopilada, fácilmente accesible y se puede evidenciar su articulación  con la planeación estratégica de Talento Humano</t>
  </si>
  <si>
    <t xml:space="preserve">Conocer y considerar toda la normatividad aplicable al proceso de TH </t>
  </si>
  <si>
    <t>Lineamientos incluidos en los planes</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</si>
  <si>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</si>
  <si>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</si>
  <si>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</si>
  <si>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</si>
  <si>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</si>
  <si>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Conocer y considerar los lineamientos institucionales macro relacionados con la entidad, emitidos por Función Pública, CNSC, ESAP y Presidencia de la República.</t>
  </si>
  <si>
    <t>Evidencia de articulación de la planeación del área con la planeación estratégica</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</si>
  <si>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</si>
  <si>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</si>
  <si>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fácilmente accesibles los lineamientos institucionales macro aplicables a la gestión del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</si>
  <si>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</si>
  <si>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al proceso de Talento Humano de la entidad y se evidencia su implementación en la planeación estratégica de Talento Humano</t>
  </si>
  <si>
    <t>Gestión de la información</t>
  </si>
  <si>
    <t>Gestionar la información en el SIGEP (Servidores Públicos)</t>
  </si>
  <si>
    <t>Hojas de vida y vinculación del 100% de los servidores públicos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</si>
  <si>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</si>
  <si>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Gestionar la información en el SIGEP (Contratistas)</t>
  </si>
  <si>
    <t>Hojas de vida y gestión contractual del 100% de los contratistas de la Entidad</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</si>
  <si>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</si>
  <si>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Verificar la información cargada en el SIGEP</t>
  </si>
  <si>
    <t>Periodicidad en la verificación y actualización de los empleos y empleados cargados en SIGEP</t>
  </si>
  <si>
    <t>Más de 6 meses</t>
  </si>
  <si>
    <t xml:space="preserve">Entre 3 y 6 meses </t>
  </si>
  <si>
    <t xml:space="preserve">Entre 1 y 3 meses </t>
  </si>
  <si>
    <t>Menos de 1 mes</t>
  </si>
  <si>
    <t>Semanalmente</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</si>
  <si>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</si>
  <si>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t>Incluido</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</si>
  <si>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</si>
  <si>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</si>
  <si>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</si>
  <si>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</si>
  <si>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</si>
  <si>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</si>
  <si>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Caracterización actualizada periódicamente</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</si>
  <si>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</si>
  <si>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</si>
  <si>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</si>
  <si>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servidores por su tipo de vinculación, nivel, código y grado</t>
  </si>
  <si>
    <t>Se cuenta con un mecanismo digital que permite identificar los servidores por su tipo de vinculación, nivel, código y grado; así como generar reportes inmediatos y confiables</t>
  </si>
  <si>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</si>
  <si>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</si>
  <si>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</si>
  <si>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</si>
  <si>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</si>
  <si>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</si>
  <si>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</si>
  <si>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</si>
  <si>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</si>
  <si>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</si>
  <si>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</si>
  <si>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</si>
  <si>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r>
      <t xml:space="preserve">Contar con un mecanismo de información que permita visualizar en tiempo real la planta de personal y generar reportes, articulado con la nómina o independiente, diferenciando:
</t>
    </r>
    <r>
      <rPr>
        <b/>
        <sz val="10"/>
        <color rgb="FF002060"/>
        <rFont val="Arial"/>
        <family val="2"/>
      </rPr>
      <t>- Perfiles de Empleos</t>
    </r>
  </si>
  <si>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</si>
  <si>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</si>
  <si>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</si>
  <si>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</si>
  <si>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</si>
  <si>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r>
      <t xml:space="preserve">Contar con un mecanismo de información que permita visualizar en tiempo real la planta de personal y generar reportes, articulado con la nómina o independiente, diferenciando:
</t>
    </r>
    <r>
      <rPr>
        <b/>
        <sz val="10"/>
        <color rgb="FF002060"/>
        <rFont val="Arial"/>
        <family val="2"/>
      </rPr>
      <t>- Personas con discapacidad, pre pensionados, cabezas de familia, pertenecientes a grupos étnicos o con fuero sindical</t>
    </r>
  </si>
  <si>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</si>
  <si>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</si>
  <si>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</si>
  <si>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</si>
  <si>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</si>
  <si>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</si>
  <si>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Información recopilada y analizada</t>
  </si>
  <si>
    <t>No se cuenta con diagnósticos</t>
  </si>
  <si>
    <t>Se cuenta con el 25% de los diagnósticos y con su información analizada</t>
  </si>
  <si>
    <t>Se cuenta con el 50% de los diagnósticos y con su información analizada</t>
  </si>
  <si>
    <t>Se cuenta con el 80% de los diagnósticos y con su información analizada</t>
  </si>
  <si>
    <t>Se cuenta con el 100% de los diagnósticos y con su información analizada</t>
  </si>
  <si>
    <t>Planeación Estratégica</t>
  </si>
  <si>
    <t>Diseñar la planeación estratégica del talento humano, que contemple:</t>
  </si>
  <si>
    <t>Plan estratégico de talento humano</t>
  </si>
  <si>
    <t>No se elabora un plan estratégico de talento humano</t>
  </si>
  <si>
    <t>1 año</t>
  </si>
  <si>
    <t>Se elaboran planes para los diferentes temas de talento humano que no se encuentran articulados</t>
  </si>
  <si>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</si>
  <si>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</si>
  <si>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</si>
  <si>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14A</t>
  </si>
  <si>
    <t>Plan anual de vacantes y Plan de Previsión de Recursos Humanos que prevea y programe los recursos necesarios para proveer las vacantes mediante concurso</t>
  </si>
  <si>
    <t>Programación presupuestal con recursos contemplados para concursos</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</si>
  <si>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</si>
  <si>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</si>
  <si>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</si>
  <si>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</si>
  <si>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</si>
  <si>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14B</t>
  </si>
  <si>
    <t>Plan Institucional de Capacitación</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</si>
  <si>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</si>
  <si>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</si>
  <si>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</si>
  <si>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</si>
  <si>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</si>
  <si>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14C</t>
  </si>
  <si>
    <t>Plan de bienestar e incentivos</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</si>
  <si>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</si>
  <si>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</si>
  <si>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</si>
  <si>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</si>
  <si>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</si>
  <si>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14D</t>
  </si>
  <si>
    <t>Plan de seguridad y salud en el trabajo</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</si>
  <si>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</si>
  <si>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</si>
  <si>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</si>
  <si>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</si>
  <si>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</si>
  <si>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14E</t>
  </si>
  <si>
    <t>Monitoreo y seguimiento del SIGEP</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</si>
  <si>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</si>
  <si>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</si>
  <si>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</si>
  <si>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porcentaje de vinculación de los servidores públicos y la gestión de contratistas en la entidad esta por encima del 90%.</t>
  </si>
  <si>
    <t>El plan estratégico de talento humano incluye el monitoreo y seguimiento del SIGEP que se ejecuta de acuerdo con lo planificado y al que se le evalúa la eficacia de su implementación</t>
  </si>
  <si>
    <t>14F</t>
  </si>
  <si>
    <t>Evaluación de desempeño</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</si>
  <si>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</si>
  <si>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</si>
  <si>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</si>
  <si>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</si>
  <si>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</si>
  <si>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14G</t>
  </si>
  <si>
    <t>Inducción y reinducción (Se agrega en el Plan Estratégico de Talento Humano, dado que éste contiene al Plan Institucional de Capacitación - Decreto 612 de 2018)</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</si>
  <si>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</si>
  <si>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</si>
  <si>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</si>
  <si>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</si>
  <si>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</si>
  <si>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14H</t>
  </si>
  <si>
    <t>Medición, análisis y mejoramiento del clima organizacional (Se agrega en el Plan estratégico de Talento Humano, dado que éste contiene al Plan de Bienestar y Estímulos - Decreto 612 de 2018)</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</si>
  <si>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</si>
  <si>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</si>
  <si>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</si>
  <si>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</si>
  <si>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El plan estratégico de talento humano incluye valoraciones del clima organizacional,  se ejecuta de acuerdo con lo planificado y se evalúa la eficacia de su implementación</t>
  </si>
  <si>
    <t>Manual de funciones y competencias</t>
  </si>
  <si>
    <t>Contar con un manual de funciones y competencias ajustado a las directrices vigentes</t>
  </si>
  <si>
    <t>Manual de funciones y competencias ajustado a las directrices vigentes</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</si>
  <si>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</si>
  <si>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</si>
  <si>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 y del Catálogo de Competencias.</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</si>
  <si>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</si>
  <si>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</si>
  <si>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Arreglo institucional</t>
  </si>
  <si>
    <t>Contar con un área estratégica para la gerencia del TH</t>
  </si>
  <si>
    <t>Área de Talento Humano incluida en el nivel estratégico de la estructura de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</si>
  <si>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</si>
  <si>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</si>
  <si>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</si>
  <si>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participa en la planeación estratégica de la entidad</t>
  </si>
  <si>
    <t>El área de Talento Humano involucra el direccionamiento estratégico de la entidad y participa en la planeación estratégica de la entidad</t>
  </si>
  <si>
    <t>INGRESO</t>
  </si>
  <si>
    <t>Provisión del empleo</t>
  </si>
  <si>
    <t>Proveer las vacantes definitivas de forma temporal mediante la figura de encargo, eficientemente</t>
  </si>
  <si>
    <t>Tiempo de cubrimiento de vacantes temporales mediante encargo</t>
  </si>
  <si>
    <t>El tiempo promedio de cubrimiento de vacantes en forma temporal mediante encargo es de 6 meses o mas</t>
  </si>
  <si>
    <t>El tiempo promedio de cubrimiento de vacantes en forma temporal mediante encargo es de 5 meses o mas</t>
  </si>
  <si>
    <t>El tiempo promedio de cubrimiento de vacantes en forma temporal mediante encargo es de 4 meses o mas</t>
  </si>
  <si>
    <t>El tiempo promedio de cubrimiento de vacantes en forma temporal mediante encargo es de 3 meses o menos</t>
  </si>
  <si>
    <t>El tiempo promedio de cubrimiento de vacantes en forma temporal mediante encargo es de 2 mes o menos</t>
  </si>
  <si>
    <t>Proveer las vacantes definitivas oportunamente, de acuerdo con el Plan Anual de Vacantes</t>
  </si>
  <si>
    <t>Proporción de provisionales sobre el total de servidores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</si>
  <si>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</si>
  <si>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</si>
  <si>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</si>
  <si>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</si>
  <si>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</si>
  <si>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Proveer las vacantes definitivas temporalmente mediante nombramientos provisionales, eficientemente</t>
  </si>
  <si>
    <t>Tiempo promedio de provisión de vacantes temporales mediante provisionalidad</t>
  </si>
  <si>
    <t>El tiempo promedio de cubrimiento de vacantes en forma temporal mediante provisionalidad es de 6 meses o mas</t>
  </si>
  <si>
    <t>El tiempo promedio de cubrimiento de vacantes en forma temporal mediante provisionalidad es de 5 meses o mas</t>
  </si>
  <si>
    <t>El tiempo promedio de cubrimiento de vacantes en forma temporal mediante provisionalidad es de 4 meses o mas</t>
  </si>
  <si>
    <t>El tiempo promedio de cubrimiento de vacantes en forma temporal mediante provisionalidad es de 3 mes o menos</t>
  </si>
  <si>
    <t>El tiempo promedio de cubrimiento de vacantes en forma temporal mediante provisionalidad es de 2 mes o menos</t>
  </si>
  <si>
    <t>Contar con las listas de elegibles vigentes en su entidad hasta su vencimiento</t>
  </si>
  <si>
    <t>Verificación de listas de elegibles vigentes para la Entidad</t>
  </si>
  <si>
    <t>La entidad no ha realizado concursos para proveer vacantes en forma definitiva en los últimos años</t>
  </si>
  <si>
    <t>No se ha utilizado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</si>
  <si>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</si>
  <si>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</si>
  <si>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</si>
  <si>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Contar con mecanismos para verificar si existen servidores de carrera administrativa con derecho preferencial para ser encargados</t>
  </si>
  <si>
    <t>Mecanismo adecuado para verificar derechos preferenciales</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</si>
  <si>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</si>
  <si>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</si>
  <si>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</si>
  <si>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</si>
  <si>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</si>
  <si>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Contar con la trazabilidad electrónica o física de la historia laboral de cada servidor</t>
  </si>
  <si>
    <t>Historia laboral electrónica y física de cada servidor</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</si>
  <si>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</si>
  <si>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</si>
  <si>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</si>
  <si>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</si>
  <si>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</si>
  <si>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Registrar y analizar las vacantes y los tiempos de cubrimiento, especialmente de los gerentes públicos</t>
  </si>
  <si>
    <t>Mecanismo para registrar los tiempos de cubrimiento de vacantes establecido</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</si>
  <si>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</si>
  <si>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</si>
  <si>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</si>
  <si>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</si>
  <si>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</si>
  <si>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</si>
  <si>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</si>
  <si>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</si>
  <si>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</si>
  <si>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</si>
  <si>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</si>
  <si>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</si>
  <si>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Meritocracia</t>
  </si>
  <si>
    <t>Contar con mecanismos para evaluar competencias para los candidatos a cubrir vacantes temporales o de libre nombramiento y remoción.</t>
  </si>
  <si>
    <t>Mecanismo para evaluar competencias establecido mediante resolución/convenio</t>
  </si>
  <si>
    <t>No se evalúan competencias para los candidatos a cubrir vacantes temporales o de libre nombramiento y remoción</t>
  </si>
  <si>
    <t>Se evalúan competencias para algunas vacantes pero no para todas</t>
  </si>
  <si>
    <t>Se evalúan competencias con el acompañamiento de Función Pública</t>
  </si>
  <si>
    <t>Se evalúan competencias con el acompañamiento de Función Pública o de otra entidad competente</t>
  </si>
  <si>
    <t>Se evalúan competencias mediante mecanismos propios acompañado de Función Pública o de otra entidad competente</t>
  </si>
  <si>
    <t xml:space="preserve">Enviar oportunamente las solicitudes de inscripción o de actualización en carrera administrativa a la CNSC </t>
  </si>
  <si>
    <t>Trámite oportuno de las solicitudes de inscripción o actualización de carrera administrativa ante la CNSC</t>
  </si>
  <si>
    <t>No se envían solicitudes de inscripción o de actualización en carrera administrativa a la CNSC</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</si>
  <si>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</si>
  <si>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</si>
  <si>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</si>
  <si>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</si>
  <si>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Gestión del desempeño</t>
  </si>
  <si>
    <t>Verificar que se realice adecuadamente la evaluación de periodo de prueba a los servidores nuevos de carrera administrativa, de acuerdo con la normatividad vigente</t>
  </si>
  <si>
    <t>Evaluaciones de periodo de prueba adecuada y oportunamente realizadas</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</si>
  <si>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</si>
  <si>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</si>
  <si>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</si>
  <si>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</si>
  <si>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</si>
  <si>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Conocimiento institucional</t>
  </si>
  <si>
    <t>Realizar inducción a todo servidor público que se vincule a la entidad</t>
  </si>
  <si>
    <t>Evidencia de inducción de los servidores públicos</t>
  </si>
  <si>
    <t>No se realiza inducción a los servidores públicos nuevos</t>
  </si>
  <si>
    <t>Se realiza inducción a algunos servidores públicos nuevos, o no se realiza en los plazos establecidos</t>
  </si>
  <si>
    <t>Se realiza oportunamente la inducción de servidores públicos (antes de tres meses de posesionados)</t>
  </si>
  <si>
    <t>Se realiza la inducción antes de que el servidor público cumpla un mes de vinculación</t>
  </si>
  <si>
    <t>Se realiza la inducción antes de que el servidor público cumpla un mes de vinculación y se evalúa su eficacia</t>
  </si>
  <si>
    <t>Inclusión</t>
  </si>
  <si>
    <t>Cumplimiento del Decreto 2011 de 2017 relacionado con el porcentaje de vinculación de personas con discapacidad en la planta de empleos de la entidad</t>
  </si>
  <si>
    <t>Implementación de la normatividad vigente sobre discapacidad</t>
  </si>
  <si>
    <t>El puntaje de este ítem corresponde al porcentaje de vinculación del personas con discapacidad, en función del porcentaje de cumplimiento establecido en el decreto, (Ejemplo: Si una entidad debe vincular a 10 personas con discapacidad y tiene 2 personas con discapacidad vinculas su calificación será del 20%)</t>
  </si>
  <si>
    <t>DESARROLLO</t>
  </si>
  <si>
    <t>Realizar reinducción a todos los servidores máximo cada dos años</t>
  </si>
  <si>
    <t>Evidencia de reinducción de los servidores públicos</t>
  </si>
  <si>
    <t>No se realiza reinducción a los servidores públicos</t>
  </si>
  <si>
    <t>2 años</t>
  </si>
  <si>
    <t>Eventualmente se han realizado reinducciones a los servidores públicos</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</si>
  <si>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</si>
  <si>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</si>
  <si>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</si>
  <si>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Llevar registros apropiados del número de gerentes públicos que hay en la entidad, así como de su movilidad</t>
  </si>
  <si>
    <t>Mecanismo que registra los gerentes públicos</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</si>
  <si>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</si>
  <si>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</si>
  <si>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</si>
  <si>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t>
  </si>
  <si>
    <t>Se registra el número de gerentes públicos, con la correspondiente caracterización (descripción de sus perfiles y datos generales), y se pueden generar reportes de caracterización, gestión de desarrollo y gestión de rendimiento</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</si>
  <si>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</si>
  <si>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Indicadores actualizados y confiables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</si>
  <si>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</si>
  <si>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</si>
  <si>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</si>
  <si>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</si>
  <si>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</si>
  <si>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</si>
  <si>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Información actualizada, completa y confiable</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</si>
  <si>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</si>
  <si>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</si>
  <si>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</si>
  <si>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</si>
  <si>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</si>
  <si>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Llevar registros de todas las actividades de bienestar y capacitación realizadas, y contar con información sistematizada sobre número de asistentes y servidores que participaron en las actividades, incluyendo familiares.</t>
  </si>
  <si>
    <t>Registros organizados de las actividades en información sistematizada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</si>
  <si>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</si>
  <si>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</si>
  <si>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</si>
  <si>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</si>
  <si>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</si>
  <si>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Adopción mediante acto administrativo del sistema de evaluación del desempeño y los acuerdos de gestión</t>
  </si>
  <si>
    <t>Sistema de evaluación de desempeño y de acuerdos de gestión adoptados mediante acto administrativo</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</si>
  <si>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</si>
  <si>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</si>
  <si>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</si>
  <si>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</si>
  <si>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 a partir del plan de acción de la entidad y del manual de funciones y competencias.</t>
  </si>
  <si>
    <t>Se ha facilitado el proceso de acuerdos de gestión implementando la normatividad vigente y haciendo las capacitaciones correspondientes</t>
  </si>
  <si>
    <t>Acuerdos de gestión concertados y evaluados</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</si>
  <si>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</si>
  <si>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</si>
  <si>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</si>
  <si>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</si>
  <si>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competencias de los gerentes públicos como resultado de los acuerdos de gestión</t>
  </si>
  <si>
    <t>Llevar a cabo las labores de evaluación de desempeño de conformidad con la normatividad vigente y llevar los registros correspondientes, en sus respectivas fases.</t>
  </si>
  <si>
    <t>Registro de evaluaciones de desempeño</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</si>
  <si>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</si>
  <si>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</si>
  <si>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</si>
  <si>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</si>
  <si>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</si>
  <si>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Establecer y hacer seguimiento a los planes de mejoramiento individual teniendo en cuenta:</t>
  </si>
  <si>
    <t>No. de Planes de mejoramiento establecidos sobre total de servidores</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</si>
  <si>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</si>
  <si>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</si>
  <si>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</si>
  <si>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</si>
  <si>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</si>
  <si>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38A</t>
  </si>
  <si>
    <t>Evaluación del desempeño</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</si>
  <si>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</si>
  <si>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</si>
  <si>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</si>
  <si>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</si>
  <si>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</si>
  <si>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38B</t>
  </si>
  <si>
    <t>Diagnóstico de necesidades de capacitación realizada por Talento Humano</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</si>
  <si>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</si>
  <si>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</si>
  <si>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</si>
  <si>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</si>
  <si>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Establecer mecanismos de evaluación periódica del desempeño en torno al servicio al ciudadano diferentes a las obligatorias.</t>
  </si>
  <si>
    <t>Mecanismos establecidos</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</si>
  <si>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</si>
  <si>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</si>
  <si>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</si>
  <si>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</si>
  <si>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</si>
  <si>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Capacitación</t>
  </si>
  <si>
    <t>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t>
  </si>
  <si>
    <t>Plan de capacitación establecido mediante resolución</t>
  </si>
  <si>
    <t>No se elaboró el Plan Institucional de Capacitación (Formulación del Programa Institucional de Aprendizaje)</t>
  </si>
  <si>
    <t>Se elaboró el Plan Institucional de Capacitación (Formulación del Programa Institucional de Aprendizaje) pero no se ha expedido mediante acto administrativo</t>
  </si>
  <si>
    <t>Se elaboró el Plan Institucional de Capacitación (Formulación del Programa Institucional de Aprendizaje) mediante acto administrativo</t>
  </si>
  <si>
    <t>Se elaboró el Plan Institucional de Capacitación (Formulación del Programa Institucional de Aprendizaje) mediante acto administrativo y se ejecutaron el 100% de las actividades con la evidencia documentada correspondiente</t>
  </si>
  <si>
    <t>Se elaboró el Plan Institucional de Capacitación (Formulación del Programa Institucional de Aprendizaje) mediante acto administrativo, se ejecutaron el 100% de las actividades con la evidencia documentada correspondiente y se evaluó su eficacia</t>
  </si>
  <si>
    <t>40A</t>
  </si>
  <si>
    <t>Diagnóstico de necesidades de la entidad y de los gerentes públicos</t>
  </si>
  <si>
    <t>Tenido en cuenta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</si>
  <si>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</si>
  <si>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</si>
  <si>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</si>
  <si>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</si>
  <si>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</si>
  <si>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40B</t>
  </si>
  <si>
    <t>Orientaciones de la alta dirección</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</si>
  <si>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</si>
  <si>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</si>
  <si>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</si>
  <si>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</si>
  <si>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</si>
  <si>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40C</t>
  </si>
  <si>
    <t>Oferta del sector Función Pública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</si>
  <si>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</si>
  <si>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</si>
  <si>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</si>
  <si>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</si>
  <si>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</si>
  <si>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Desglosándolo en las siguientes fases:</t>
  </si>
  <si>
    <t>40D</t>
  </si>
  <si>
    <t>Elaboración del diagnóstico de necesidades de aprendizaje organizacional, teniendo en cuenta las nuevas dinámicas de la industria 4.0.</t>
  </si>
  <si>
    <t>Incluida</t>
  </si>
  <si>
    <t>El PIC no incluyó esta fase</t>
  </si>
  <si>
    <t>El PIC planeó pero no ejecutó esta fase</t>
  </si>
  <si>
    <t>El PIC incluyó esta fase</t>
  </si>
  <si>
    <t>El PIC incluyó esta fase y fue documentada</t>
  </si>
  <si>
    <t>El PIC incluyó esta fase, que fue documentada, se evaluó y generó mejoras</t>
  </si>
  <si>
    <t>40E</t>
  </si>
  <si>
    <t>Formulación del componente de capacitación del Plan Estratégico de Talento Humano</t>
  </si>
  <si>
    <t>40F</t>
  </si>
  <si>
    <t>Diseño y aplicación de los programas de aprendizaje: inducción, entrenamiento y capacitación</t>
  </si>
  <si>
    <t>40G</t>
  </si>
  <si>
    <t>Seguimiento y evaluación de los programas de aprendizaje</t>
  </si>
  <si>
    <t>Incluyendo contenidos que impacten las tres dimensiones de las competencias (ser, hacer y saber) en cada uno de los siguientes ejes temáticos, de acuerdo con el Diagnóstico de Necesidades de Aprendizaje Organizacional:</t>
  </si>
  <si>
    <t>40H</t>
  </si>
  <si>
    <t>Gestión del Conocimiento y la Innovación</t>
  </si>
  <si>
    <t>No se elaboró un Plan de Capacitación</t>
  </si>
  <si>
    <t>El Plan de Capacitación no incluyó actividades para este eje temático</t>
  </si>
  <si>
    <t>Se incluyó el eje temático de Gestión del Conocimiento y la Innovación en el Plan de Capacitación</t>
  </si>
  <si>
    <t>Se incluyó el eje temático de Gestión del Conocimiento y la Innovación en el Plan de Capacitación, se realizaron actividades relacionadas con este eje y se evaluaron</t>
  </si>
  <si>
    <t>Se incluyó el eje temático de Gestión del Conocimiento y la Innovación en el Plan de Capacitación, se realizaron actividades relacionadas con este eje, se evaluaron y se revisó su eficacia</t>
  </si>
  <si>
    <t>40I</t>
  </si>
  <si>
    <t>Se incluyó el eje temático de Transformación Digital en el Plan de Capacitación</t>
  </si>
  <si>
    <t>Se incluyó el eje temático de Transformación Digital en el Plan de Capacitación, se realizaron actividades relacionadas con este eje y se evaluaron</t>
  </si>
  <si>
    <t>Se incluyó el eje temático de Transformación Digital en el Plan de Capacitación, se realizaron actividades relacionadas con este eje, se evaluaron y se revisó su eficacia</t>
  </si>
  <si>
    <t>40J</t>
  </si>
  <si>
    <t>Creación de Valor Público</t>
  </si>
  <si>
    <t>Se incluyó el eje temático de Creación de Valor Público en el Plan de Capacitación</t>
  </si>
  <si>
    <t>Se incluyó el eje temático de Creación de Valor Público en el Plan de Capacitación, se realizaron actividades relacionadas con este eje y se evaluaron</t>
  </si>
  <si>
    <t>Se incluyó el eje temático de Creación de Valor Público en el Plan de Capacitación, se realizaron actividades relacionadas con este eje, se evaluaron y se revisó su eficacia</t>
  </si>
  <si>
    <t>40K</t>
  </si>
  <si>
    <t>Probidad y Ética de lo Público</t>
  </si>
  <si>
    <t>El Plan Institucional de Capacitación no incluyó estos temas</t>
  </si>
  <si>
    <t>El Plan Institucional de Capacitación incluyó estos temas pero no ejecutó las actividades</t>
  </si>
  <si>
    <t>El Plan Institucional de Capacitación incluyó estos temas y ejecutó las actividades correspondientes</t>
  </si>
  <si>
    <t>El Plan Institucional de Capacitación incluyó estos temas, ejecutó las actividades correspondientes y las evaluó</t>
  </si>
  <si>
    <t>El Plan Institucional de Capacitación incluyó estos temas, ejecutó las actividades correspondientes, las evaluó y se implementaron mejoras</t>
  </si>
  <si>
    <t>Desarrollar el programa de bilingüismo en la entidad</t>
  </si>
  <si>
    <t>Proporción de servidores en Bilingüismo sobre el total de servidores</t>
  </si>
  <si>
    <t>La entidad no conoce el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</si>
  <si>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</si>
  <si>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</si>
  <si>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</si>
  <si>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</si>
  <si>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 xml:space="preserve">Bienestar </t>
  </si>
  <si>
    <t>Elaborar el plan de bienestar e incentivos, teniendo en cuenta los lineamientos y ejes temáticos del Programa Nacional de Bienestar 2020 - 2022 y los siguientes elementos:</t>
  </si>
  <si>
    <t>Plan de bienestar e incentivos elaborado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</si>
  <si>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</si>
  <si>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</si>
  <si>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</si>
  <si>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</si>
  <si>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</si>
  <si>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42A</t>
  </si>
  <si>
    <t>Incentivos para los gerentes públicos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</si>
  <si>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</si>
  <si>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</si>
  <si>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</si>
  <si>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</si>
  <si>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42B</t>
  </si>
  <si>
    <t>Equipos de trabajo (pecuniarios)</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</si>
  <si>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</si>
  <si>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</si>
  <si>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</si>
  <si>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42C</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</si>
  <si>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</si>
  <si>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</si>
  <si>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</si>
  <si>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</si>
  <si>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42D</t>
  </si>
  <si>
    <t>Criterios del área de Talento Humano</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</si>
  <si>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</si>
  <si>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</si>
  <si>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</si>
  <si>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42E</t>
  </si>
  <si>
    <t>Decisiones de la alta dirección</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</si>
  <si>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</si>
  <si>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</si>
  <si>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</si>
  <si>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42F</t>
  </si>
  <si>
    <t>Diagnóstico de necesidades con base en un instrumento de recolección de información aplicado a los servidores públicos de la entidad</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</si>
  <si>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</si>
  <si>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</si>
  <si>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</si>
  <si>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Incluyendo los siguientes temas:</t>
  </si>
  <si>
    <t>42G</t>
  </si>
  <si>
    <t>Deportivos, recreativos y vacacionales</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</si>
  <si>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</si>
  <si>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</si>
  <si>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</si>
  <si>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</si>
  <si>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42H</t>
  </si>
  <si>
    <t>Artísticos y culturales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</si>
  <si>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</si>
  <si>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</si>
  <si>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</si>
  <si>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42I</t>
  </si>
  <si>
    <t>Promoción y prevención de la salud</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</si>
  <si>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</si>
  <si>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</si>
  <si>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</si>
  <si>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42J</t>
  </si>
  <si>
    <t>Educación en artes y artesanías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</si>
  <si>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</si>
  <si>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</si>
  <si>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</si>
  <si>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42K</t>
  </si>
  <si>
    <t>Promoción de programas de vivienda</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</si>
  <si>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</si>
  <si>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</si>
  <si>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</si>
  <si>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42L</t>
  </si>
  <si>
    <t>Cambio organizacional</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</si>
  <si>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</si>
  <si>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</si>
  <si>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</si>
  <si>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442M</t>
  </si>
  <si>
    <t>Adaptación laboral</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</si>
  <si>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</si>
  <si>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</si>
  <si>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</si>
  <si>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42N</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</si>
  <si>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</si>
  <si>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</si>
  <si>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</si>
  <si>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</si>
  <si>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42O</t>
  </si>
  <si>
    <t>Cultura organizacional</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</si>
  <si>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</si>
  <si>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</si>
  <si>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</si>
  <si>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42P</t>
  </si>
  <si>
    <t>Programas de incentivos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</si>
  <si>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</si>
  <si>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</si>
  <si>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</si>
  <si>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42Q</t>
  </si>
  <si>
    <t xml:space="preserve">Trabajo en equipo
</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</si>
  <si>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</si>
  <si>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</si>
  <si>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</si>
  <si>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42R</t>
  </si>
  <si>
    <t>Educación formal (primaria, secundaria y media, superior)</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</si>
  <si>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</si>
  <si>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</si>
  <si>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</si>
  <si>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Desarrollar el programa de entorno laboral saludable en la entidad.</t>
  </si>
  <si>
    <t>Proporción de servidores impactados por el programa sobre el total de servidores</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</si>
  <si>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</si>
  <si>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</si>
  <si>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</si>
  <si>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</si>
  <si>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</si>
  <si>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Promoción del uso de la bicicleta por parte de los servidores públicos de la entidad.</t>
  </si>
  <si>
    <t>Medidas adoptadas para la promoción del uso de la bicicleta</t>
  </si>
  <si>
    <t>La entidad no cuenta con medidas para incentivar el uso de la bicicleta</t>
  </si>
  <si>
    <t>La entidad promueve el uso de la bicicleta con estrategias comunicativas a través de medios internos de comunicación</t>
  </si>
  <si>
    <t>La entidad cuenta con un acto administrativo que adopte incentivos para el uso de la bicicleta estableciendo las condiciones en que validará los días que los servidores públicos llegan a trabajar en bicicleta y las condiciones para recibir el día libre remunerado.</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</si>
  <si>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</si>
  <si>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</si>
  <si>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</si>
  <si>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</si>
  <si>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</si>
  <si>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</si>
  <si>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</si>
  <si>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</si>
  <si>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</si>
  <si>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</si>
  <si>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</si>
  <si>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</si>
  <si>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</si>
  <si>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</si>
  <si>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</si>
  <si>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</si>
  <si>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Administración del talento humano</t>
  </si>
  <si>
    <t>Desarrollar el programa de Estado Joven en la entidad.</t>
  </si>
  <si>
    <t>Proporción de pasantes en Estado Joven sobre el total de servidores</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</si>
  <si>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</si>
  <si>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</si>
  <si>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</si>
  <si>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</si>
  <si>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</si>
  <si>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Divulgar y participar del programa Servimos en la entidad</t>
  </si>
  <si>
    <t>Alcance de la divulgación de Servimos y porcentaje de beneficios implementados con los servidores</t>
  </si>
  <si>
    <t>No se ha desarrollado el programa Servimos en la entidad</t>
  </si>
  <si>
    <t>La entidad conoce el programa Servimos pero no lo ha divulgado a sus servidores</t>
  </si>
  <si>
    <t>La entidad se ha capacitado en el programa Servimos</t>
  </si>
  <si>
    <t>Se ha realizado la divulgación del programa Servimos y se ha logrado hasta un 5 % de servidores que usan las alianzas</t>
  </si>
  <si>
    <t>Se ha realizado la divulgación del programa Servimos y se ha logrado que más de un 5% de servidores usen las alianzas</t>
  </si>
  <si>
    <t>Desarrollar el programa de teletrabajo en la entidad</t>
  </si>
  <si>
    <t>Proporción de servidores en teletrabajo sobre el total de servidores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</si>
  <si>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</si>
  <si>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</si>
  <si>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</si>
  <si>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</si>
  <si>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</si>
  <si>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Desarrollar el proceso de dotación de vestido y calzado de labor en la entidad</t>
  </si>
  <si>
    <t>Dotaciones gestionadas y entregadas a todo el personal que la requiere por norma en los plazos estipuladas</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</si>
  <si>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</si>
  <si>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</si>
  <si>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</si>
  <si>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</si>
  <si>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</si>
  <si>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Desarrollar el programa de horarios flexibles en la entidad.</t>
  </si>
  <si>
    <t>Proporción de servidores con horario flexible sobre el total de servidores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</si>
  <si>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</si>
  <si>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</si>
  <si>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</si>
  <si>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</si>
  <si>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</si>
  <si>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Tramitar las situaciones administrativas y llevar registros estadísticos de su incidencia.</t>
  </si>
  <si>
    <t>Registro de situaciones administrativas, clasificadas, con incidencia</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</si>
  <si>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</si>
  <si>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</si>
  <si>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</si>
  <si>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</si>
  <si>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</si>
  <si>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</si>
  <si>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</si>
  <si>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</si>
  <si>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</si>
  <si>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</si>
  <si>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</si>
  <si>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</si>
  <si>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Tramitar la nómina y llevar los registros estadísticos correspondientes.</t>
  </si>
  <si>
    <t>Evidencia de nómina tramitada y registros estadísticos</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</si>
  <si>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</si>
  <si>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</si>
  <si>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</si>
  <si>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</si>
  <si>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</si>
  <si>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Clima organizacional y cambio cultural</t>
  </si>
  <si>
    <t>Realizar mediciones de clima laboral (cada dos años máximo), y la correspondiente intervención de mejoramiento que permita corregir:</t>
  </si>
  <si>
    <t>Evidencia de mediciones periódicas de clima, y estrategia de intervención</t>
  </si>
  <si>
    <t>No se han realizado mediciones de clima organizacional en la entidad</t>
  </si>
  <si>
    <t>Se han realizado mediciones de clima organizacional en plazos mayores a los establecidos</t>
  </si>
  <si>
    <t>Se han realizado mediciones de clima organizacional oportunamente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</si>
  <si>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</si>
  <si>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</si>
  <si>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55A</t>
  </si>
  <si>
    <t>El conocimiento de la orientación organizacional</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</si>
  <si>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</si>
  <si>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</si>
  <si>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</si>
  <si>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</si>
  <si>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</si>
  <si>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55B</t>
  </si>
  <si>
    <t>El estilo de dirección</t>
  </si>
  <si>
    <t>55C</t>
  </si>
  <si>
    <t>La comunicación e integración</t>
  </si>
  <si>
    <t>55D</t>
  </si>
  <si>
    <t>El trabajo en equipo</t>
  </si>
  <si>
    <t>55E</t>
  </si>
  <si>
    <t>La capacidad profesional</t>
  </si>
  <si>
    <t>55F</t>
  </si>
  <si>
    <t>El ambiente físico</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</si>
  <si>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</si>
  <si>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</si>
  <si>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</si>
  <si>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</si>
  <si>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</si>
  <si>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</si>
  <si>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</si>
  <si>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</si>
  <si>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</si>
  <si>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</si>
  <si>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</si>
  <si>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</si>
  <si>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</si>
  <si>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</si>
  <si>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Ruta de atención para la garantía de derechos y prevención del acoso laboral y sexual</t>
  </si>
  <si>
    <t>Ley 1010 de 2006</t>
  </si>
  <si>
    <t>La entidad no cuenta con una ruta de atención de casos de acoso laboral o sexual</t>
  </si>
  <si>
    <t>La entidad implementa algunas acciones para la prevención de situaciones de abuso laboral o sexual</t>
  </si>
  <si>
    <t>La entidad cuenta con un protocolo para atender casos de abuso laboral y sexual y lo ha divulgado entre las diferentes personas vinculadas</t>
  </si>
  <si>
    <t>La entidad ha implementado el protocolo que incluye rutas de atención para el manejo de conflictos asociadas al acoso laboral y sexual y desarrolla acciones de prevención del acoso laboral y sexual</t>
  </si>
  <si>
    <t>La entidad mide la eficacia del protocolo respecto a las acciones de prevención de casos de acoso laboral y sexual</t>
  </si>
  <si>
    <t>Alistamiento e implementación de ajustes razonables entorno al cumplimiento Decreto 2011 de 2017, vinculación de personas con discapacidad en el sector público.</t>
  </si>
  <si>
    <t>No se tiene contemplado implementar ajustes razonables en la entidad</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</si>
  <si>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</si>
  <si>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</si>
  <si>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</si>
  <si>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</si>
  <si>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Seguridad y salud en el trabajo</t>
  </si>
  <si>
    <t>Implementación de estándares mínimos del Sistema de Gestión de Seguridad y Salud en el Trabajo SG – SST</t>
  </si>
  <si>
    <t>Resolución 312 de 2019 del Ministerio del Trabajo</t>
  </si>
  <si>
    <t>La valoración en este ítem corresponderá al porcentaje de cumplimiento de los estándares mínimos del Sistema de Gestión de Seguridad y Salud en el Trabajo SG – SST</t>
  </si>
  <si>
    <t>Cuenta con Programas de Promoción y Prevención de la salud teniendo en cuenta los factores de riesgo establecidos por la entidad.</t>
  </si>
  <si>
    <t>No se tienen establecidos los Programas de Promoción y Prevención.</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</si>
  <si>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</si>
  <si>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</si>
  <si>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</si>
  <si>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</si>
  <si>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</si>
  <si>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</si>
  <si>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No se tienen establecidas las disposiciones de los factores de riesgo psicosocial.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</si>
  <si>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</si>
  <si>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</si>
  <si>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</si>
  <si>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</si>
  <si>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Valores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</si>
  <si>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</si>
  <si>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</si>
  <si>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</si>
  <si>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han realizado ejercicios de identificación de los valores y principios institucionales</t>
  </si>
  <si>
    <t>Se ha iniciado la implementación del Código de Integridad y se han generado espacios participativos para la identificación de los valores y principios institucionales</t>
  </si>
  <si>
    <t>Se ha implementado el Código de Integridad, se han generado espacios participativos para la identificación de los valores institucionales, y se han divulgado e interiorizado en los servidores de la entidad</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</si>
  <si>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</si>
  <si>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Contratistas</t>
  </si>
  <si>
    <t>Proporción de contratistas con relación a los servidores de planta</t>
  </si>
  <si>
    <t>Porcentaje de contratistas con relación a los servidores de planta</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</si>
  <si>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</si>
  <si>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</si>
  <si>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</si>
  <si>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</si>
  <si>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</si>
  <si>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Negociación colectiva</t>
  </si>
  <si>
    <t>Negociar las condiciones de trabajo con sindicatos y asociaciones legalmente constituidas en el marco de la normatividad vigente.</t>
  </si>
  <si>
    <t>Registro de negociaciones colectivas e implementación de los acuerdos derivados</t>
  </si>
  <si>
    <t>No se ha negociado con los sindicatos en los plazos estipulados en la normatividad vigente y no se tiene comunicación con ellos.</t>
  </si>
  <si>
    <t>Plazo establecido en la negociación</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</si>
  <si>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</si>
  <si>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</si>
  <si>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</si>
  <si>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</si>
  <si>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Gerencia Pública</t>
  </si>
  <si>
    <t>Implementar mecanismos para evaluar y desarrollar competencias directivas y gerenciales como liderazgo, planeación, toma de decisiones, dirección y desarrollo de personal y conocimiento del entorno, entre otros.</t>
  </si>
  <si>
    <t>Mecanismos implementados para evaluar competencias de los gerentes públicos</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</si>
  <si>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</si>
  <si>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</si>
  <si>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</si>
  <si>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</si>
  <si>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</si>
  <si>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Promover la rendición de cuentas por parte de los gerentes (o directivos) públicos.</t>
  </si>
  <si>
    <t>Estrategias implementadas para promover la rendición de cuentas de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</si>
  <si>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</si>
  <si>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</si>
  <si>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</si>
  <si>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</si>
  <si>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</si>
  <si>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</si>
  <si>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</si>
  <si>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</si>
  <si>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</si>
  <si>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</si>
  <si>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</si>
  <si>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</si>
  <si>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Desarrollar procesos de reclutamiento que garanticen una amplia concurrencia de candidatos idóneos para el acceso a los empleos gerenciales (o directivos).</t>
  </si>
  <si>
    <t xml:space="preserve">Estrategias implementadas para garantizar amplia concurrencia de candidatos en los procesos de selección de gerentes </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</si>
  <si>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</si>
  <si>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</si>
  <si>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</si>
  <si>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</si>
  <si>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</si>
  <si>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Implementar mecanismos o instrumentos para intervenir el desempeño de gerentes (o directivos) inferior a lo esperado (igual o inferior a 75%), mediante un plan de mejoramiento y alineado a las nuevas dinámicas de la industria 4.0.</t>
  </si>
  <si>
    <t>Estrategias implementadas para gestionar el bajo desempeño de gerentes públicos</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</si>
  <si>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</si>
  <si>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</si>
  <si>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</si>
  <si>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</si>
  <si>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</si>
  <si>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Brindar oportunidades para que los servidores públicos de carrera desempeñen cargos gerenciales (o directivos).</t>
  </si>
  <si>
    <t>Porcentaje de servidores de carrera encargados o comisionados en empleos gerenciales</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</si>
  <si>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</si>
  <si>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</si>
  <si>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</si>
  <si>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</si>
  <si>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</si>
  <si>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RETIRO</t>
  </si>
  <si>
    <t>Contar con cifras de retiro de servidores y su correspondiente análisis por modalidad de retiro.</t>
  </si>
  <si>
    <t>Cifras sobre retiro de servidores clasificadas y analizadas</t>
  </si>
  <si>
    <t>No se cuenta con estadísticas de retiro</t>
  </si>
  <si>
    <t>Se ha analizado la posibilidad de recolectar estadísticas de retiro</t>
  </si>
  <si>
    <t>Se han establecido mecanismos para recolectar estadísticas de retiro</t>
  </si>
  <si>
    <t>Se cuenta con estadísticas de retiro</t>
  </si>
  <si>
    <t>Se cuenta con estadísticas de retiro y análisis de las cifras</t>
  </si>
  <si>
    <t>Realizar entrevistas de retiro para identificar las razones por las que los servidores se retiran de la entidad.</t>
  </si>
  <si>
    <t>Registros de entrevistas de retiro y análisis agrupado</t>
  </si>
  <si>
    <t>No se realizan entrevistas de retiro</t>
  </si>
  <si>
    <t>Se han establecido metodologías para realizar estadísticas de retiro</t>
  </si>
  <si>
    <t>Se hacen entrevistas de retiro aleatorias a algunos ex 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</si>
  <si>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</si>
  <si>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</si>
  <si>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Elaborar un informe acerca de las razones de retiro que genere insumos para el plan estratégico del talento humano.</t>
  </si>
  <si>
    <t>Informe consolidado de razones de retiro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</si>
  <si>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</si>
  <si>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</si>
  <si>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</si>
  <si>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</si>
  <si>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</si>
  <si>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Desvinculación asistida</t>
  </si>
  <si>
    <t>Contar con programas de reconocimiento de la trayectoria laboral  y agradecimiento por el servicio prestado a las personas que se desvinculan</t>
  </si>
  <si>
    <t>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</si>
  <si>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</si>
  <si>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</si>
  <si>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</si>
  <si>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</si>
  <si>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</si>
  <si>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 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</si>
  <si>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</si>
  <si>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</si>
  <si>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</si>
  <si>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</si>
  <si>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</si>
  <si>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</si>
  <si>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Gestión del conocimiento</t>
  </si>
  <si>
    <t>Contar con mecanismos para transferir el conocimiento de los servidores que se retiran de la Entidad a quienes continúan vinculados</t>
  </si>
  <si>
    <t xml:space="preserve">Mecanismos implementados para gestionar el conocimiento que dejan los servidores que se desvinculan </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</si>
  <si>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</si>
  <si>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</si>
  <si>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</si>
  <si>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</si>
  <si>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</si>
  <si>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RESULTADOS GESTIÓN ESTRATÉGICA DEL TALENTO HUMANO</t>
  </si>
  <si>
    <t>1. Calificación total:</t>
  </si>
  <si>
    <t>Niveles</t>
  </si>
  <si>
    <t xml:space="preserve">2. Calificación por componentes: </t>
  </si>
  <si>
    <t>Variable</t>
  </si>
  <si>
    <t>Rangos</t>
  </si>
  <si>
    <t>Puntaje actual</t>
  </si>
  <si>
    <t>3. Calificación por categorías:</t>
  </si>
  <si>
    <t>Categorías del Componente 1:</t>
  </si>
  <si>
    <t>Categorías</t>
  </si>
  <si>
    <t>Categorías del Componente 2</t>
  </si>
  <si>
    <t>Categorías del Componente 3:</t>
  </si>
  <si>
    <t>Categorías del Componente 4:</t>
  </si>
  <si>
    <t>4. Calificación por Rutas de Creación de Valor:</t>
  </si>
  <si>
    <t>rutas</t>
  </si>
  <si>
    <t>nivel</t>
  </si>
  <si>
    <t>puntaje</t>
  </si>
  <si>
    <t>Ruta de la Felicidad</t>
  </si>
  <si>
    <t>Ruta del Crecimiento</t>
  </si>
  <si>
    <t>Ruta del Servicio</t>
  </si>
  <si>
    <t>Ruta de la Calidad</t>
  </si>
  <si>
    <t>Ruta del Análisis de datos</t>
  </si>
  <si>
    <t>4. Desagregación de la Rutas de Creación de Valor:</t>
  </si>
  <si>
    <t>Rutas</t>
  </si>
  <si>
    <t>Subrutas</t>
  </si>
  <si>
    <t>Nivel</t>
  </si>
  <si>
    <t>Puntaje</t>
  </si>
  <si>
    <t>Equilibrio laboral-personal</t>
  </si>
  <si>
    <t>Innovación</t>
  </si>
  <si>
    <t>Ruta de la calidad</t>
  </si>
  <si>
    <t>Cultura de la calidad y la integridad </t>
  </si>
  <si>
    <t>Ruta del Análisis de Datos</t>
  </si>
  <si>
    <t>Entender a las personas a través de los datos </t>
  </si>
  <si>
    <t>RESULTADOS GESTIÓN ESTRATÉGICA DE TALENTO HUMANO</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</si>
  <si>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</si>
  <si>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</si>
  <si>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</si>
  <si>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</si>
  <si>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</si>
  <si>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</si>
  <si>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xml:space="preserve">RUTA DEL CRECIMIENTO
Liderando talento
 </t>
  </si>
  <si>
    <t>RUTA DEL CRECIMIENTO
Liderando talento</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</si>
  <si>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</si>
  <si>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</si>
  <si>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</si>
  <si>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</si>
  <si>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RUTA DEL SERVICIO
Al servicio de los ciudadanos </t>
  </si>
  <si>
    <t>- Ruta para implementar una cultura basada en el servicio</t>
  </si>
  <si>
    <t>- Ruta para implementar una cultura basada en el logro y la generación de bienestar</t>
  </si>
  <si>
    <t>RUTA DE LA CALIDAD
La cultura de hacer las cosas bien</t>
  </si>
  <si>
    <t>- Ruta para generar rutinas de trabajo basadas en “hacer siempre las cosas bien”</t>
  </si>
  <si>
    <t>- Ruta para generar una cultura de la calidad y la integridad </t>
  </si>
  <si>
    <t>RUTA DEL
ANÁLISIS DE DATOS
Conociendo el talento</t>
  </si>
  <si>
    <t>RUTA DEL ANÁLISIS DE DATOS
Conociendo el talento</t>
  </si>
  <si>
    <t>- Ruta para entender a las personas a través del uso de los datos </t>
  </si>
  <si>
    <t>FORMATO DE PLAN DE ACCIÓN - GESTIÓN ESTRATÉGICA DEL TALENTO HUMANO</t>
  </si>
  <si>
    <t>Pasos</t>
  </si>
  <si>
    <t>Se muestra la Ruta de Creación de Valor con menor puntaje</t>
  </si>
  <si>
    <t>Nombre de la Ruta de Creación de Valor
 con menor puntaje</t>
  </si>
  <si>
    <t>Variables resultantes</t>
  </si>
  <si>
    <t>Alternativas de mejora</t>
  </si>
  <si>
    <t>Mejoras a Implementar
(Incluir plazo de la implementación)</t>
  </si>
  <si>
    <t>Evaluación de la eficacia de
las acciones implementadas</t>
  </si>
  <si>
    <t xml:space="preserve">Seleccione en la hoja "Resultados" las SubRutas en las que haya obtenido puntajes más bajos </t>
  </si>
  <si>
    <t>Subrutas con menores puntajes (máximo tres)</t>
  </si>
  <si>
    <t>Identifique en la hoja "Rutas Filtro" las Subrutas
 seleccionadas en los puntos anteriores</t>
  </si>
  <si>
    <t>En la hoja "Rutas Filtro", filtre las tres Subrutas seleccionadas en el paso anterior para encontrar las variables que impactan en estas rutas, e identifique las variables que son comunes</t>
  </si>
  <si>
    <t>De las variables encontradas, identifique aquellas en las que sería pertinente y viable iniciar mejoras en el corto plazo. Transcríbalas en la columna No. 5: "Variables resultantes"</t>
  </si>
  <si>
    <t>Diseñe alternativas de mejora en las variables identificadas (lluvia de ideas).
Si es necesario, solicite apoyo de la Dirección de Empleo Público DAFP</t>
  </si>
  <si>
    <t>De las alternativas existentes, identifique las que va a implementar y en qué plazo
las a va a realizar. Si es necesario, solicite apoyo del DAFP</t>
  </si>
  <si>
    <t>Evalúe la eficacia de las acciones implementadas. Este paso se realiza
después de finalizar la implementación de las acciones.</t>
  </si>
  <si>
    <t>Recalifique la hoja de autodiagnóstico y establezca 
el nivel del mejoramiento efectuado</t>
  </si>
  <si>
    <t xml:space="preserve">RUTA DE LA FELICIDAD - La felicidad nos hace productivos </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</si>
  <si>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</si>
  <si>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</si>
  <si>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</si>
  <si>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</si>
  <si>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</si>
  <si>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generar innovación con pasión</t>
  </si>
  <si>
    <t>Ruta para implementar una cultura del liderazgo, el trabajo en equipo y el reconocimiento</t>
  </si>
  <si>
    <t>Ruta para implementar una cultura de liderazgo preocupado por el bienestar del talento a pesar de que está orientado al logro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</si>
  <si>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</si>
  <si>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</si>
  <si>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</si>
  <si>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</si>
  <si>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</si>
  <si>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</si>
  <si>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</si>
  <si>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RELACIÓN CONCEPTUAL DE LAS VARIABLES DE LA MATRIZ GETH CON LAS RUTAS DE CREACIÓN DE VALOR</t>
  </si>
  <si>
    <t>MAPA DE RUTAS</t>
  </si>
  <si>
    <t>Ruta del Anállisis de Datos</t>
  </si>
  <si>
    <t>Actividades de Gestión
(Variables)</t>
  </si>
  <si>
    <t>X</t>
  </si>
  <si>
    <t>COMPONENTES</t>
  </si>
  <si>
    <t>CATEGORÍAS</t>
  </si>
  <si>
    <t>ACTIVIDADES DE GESTIÓN</t>
  </si>
  <si>
    <t>PUNTAJE</t>
  </si>
  <si>
    <t>GUÍAS Y NORMAS TÉCNICAS</t>
  </si>
  <si>
    <t>BUENAS PRÁCTICAS E INNOVACIÓN</t>
  </si>
  <si>
    <t>NORMATIVIDAD</t>
  </si>
  <si>
    <t>Guía de gestión estratégica del talento humano GETH - Abril 2018
www.funcionpublica.gov.co/web/eva/publicaciones</t>
  </si>
  <si>
    <t>BID: Al servicio del ciudadano: una década de reformas del servicio civil en América Latina (2004–13), pg. 64 y siguientes</t>
  </si>
  <si>
    <t>Ley 909 de 2004, Artículo 15, 17</t>
  </si>
  <si>
    <t>Ley 909 de 2004, Artículo 15</t>
  </si>
  <si>
    <t>Instructivos en:
http://www.sigep.gov.co/instructivos</t>
  </si>
  <si>
    <t>OCDE: La implementación del Buen Gobierno, pg. 294, 303
Tendencias Globales en Capital Humano 2017, Reescribiendo las reglas para la era digital.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</si>
  <si>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</si>
  <si>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</si>
  <si>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</si>
  <si>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</si>
  <si>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</si>
  <si>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Reescribiendo las reglas para la era digital. Deloitte University Press, 2017</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</si>
  <si>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</si>
  <si>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Ley 909 de 2004, Artículo 15, 17
Decreto 1083 de 2015 (Decreto 612 de 2018) Artículo 2.2.22.3.14</t>
  </si>
  <si>
    <t>Ley 909 de 2004, Artículo 15, 17; Circular 5 de 2016 de la CNSC
Decreto 1083 de 2015 (Decreto 612 de 2018) Artículo 2.2.22.3.14</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</si>
  <si>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</si>
  <si>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</si>
  <si>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</si>
  <si>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1960 de 2019
Ley 489 de 1998, Artículo 26
Decreto 1083 de 2015, Artículo 2.2.10.1 y siguientes
Decreto 894 de 2017, Artículos 1 y 2
Decreto 1083 de 2015 (Decreto 612 de 2018) Artículo 2.2.22.3.14</t>
  </si>
  <si>
    <t>Decreto 1295 de 1994
Ley 1562 de 2012
Decreto 1072 de 2015
Decreto 171 de 2016
Decreto 1083 de 2015 (Decreto 612 de 2018) Artículo 2.2.22.3.14</t>
  </si>
  <si>
    <t>Decreto 1083 de 2015, Artículo 2.2.17.1 y siguientes
Decreto 1083 de 2015 (Decreto 648 de 2017), Artículo 2.2.5.1.9</t>
  </si>
  <si>
    <t>Ley 909 de 2004, Artículo 15, 37, 38, 39, 40, 50
Decreto 1083 de 2015, Artículo 2.2.8.1.1 y siguientes, 2.2.13.1.6 y siguientes
Acuedo n°. CNSC - 6176  de 2018</t>
  </si>
  <si>
    <t>Decreto 1083 de 2015, Artículo 2.2.10.5
Decreto 1567 de 1998, Artículo 7, 11
Circular 100-10 del 21 de noviembre de 2014</t>
  </si>
  <si>
    <t>Ley 489 de 1998, Artículo 17
Decreto 1083 de 2015, Artículo 2.2.10.7</t>
  </si>
  <si>
    <t>Guía para establecer o modificar el manual de funciones y de competencias laborales - Versión 2 - Abril 2018
Catálogo de Competencias Laborales – julio 2018 
www.funcionpublica.gov.co/web/eva/publicaciones</t>
  </si>
  <si>
    <t>OCDE, La implementación del buen gobierno, pg. 306, 308</t>
  </si>
  <si>
    <t xml:space="preserve">Ley 909 de 2004, Artículo 15, 19
Decreto 1083 de 2015, Artículo 2.2.2.2.1, 2.2.2.3.1 y siguientes, 2.2.2.6.1 y siguientes, 2.2.4.1 y siguientes, 2.2.4.9
Decreto 1083 de 2015 (Decreto 648 de 2017), Artículo 2.2.5.1.5
Decreto 815 de 2018
Resolución n°. 6667 de 2018 </t>
  </si>
  <si>
    <t>Tendencias Globales en Capital Humano 2016, La nueva organización: un diseño diferente. Deloitte University Press, 2016
Tendencias Globales en Capital Humano 2018, El auge de la empresa social. Deloitte University Press, 2018</t>
  </si>
  <si>
    <t>Ley 1960 de 2019
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</si>
  <si>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</si>
  <si>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</si>
  <si>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Ley 1960 de 2019
Ley 909 de 2004, Artículo 27 y siguientes
Decreto 1083 de 2015, Artículo 2.2.1.1.3, 2.2.1.2.6, 2.2.6.1 y siguientes
Decreto 1083 de 2015 (Decreto 648 de 2017), Art. 2.2.5.3.2</t>
  </si>
  <si>
    <t>Ley 1960 de 2019
Decreto 1083 de 2015 (Decreto 648 de 2017), Capítulos 2 y 3</t>
  </si>
  <si>
    <t>Tendencias Globales en Capital Humano 2017, Reescribiendo las reglas para la era digital. Deloitte University Press, 2017
Tendencias Globales en Capital Humano 2016, La nueva organización: un diseño diferente. Deloitte University Press, 2016</t>
  </si>
  <si>
    <t>Ley 909 de 2004, Artículo 15
Ley 1712 de 2014
Ley 584 de 2000, Título IV</t>
  </si>
  <si>
    <t>Ley 909 de 2004, Artículo 24
Decreto 1083 de 2015, Artículo 2.2.1.1.3, 2.2.1.2.6, 2.2.6.1 y siguientes
Decreto 1083 de 2015 (Decreto 648 de 2017), Capítulos 2 y 3, Artículo 2.2.5.4.7, 2.2.5.5.41, 2.2.5.5.42, 2.2.5.5.43</t>
  </si>
  <si>
    <t>Decreto 1083 de 2015 Artículo 2.2.16.1
Decreto 484 de 2017
http://www.funcionpublica.gov.co/eva/es/declaracion-bienes-rentas</t>
  </si>
  <si>
    <t>Catálogo de Competencias Laborales – 2021</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</si>
  <si>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</si>
  <si>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
Decreto 815 de 2018
Resolución 667 de 2018</t>
  </si>
  <si>
    <t>Decreto 1083 de 2015, Artículo 2.2.7.3</t>
  </si>
  <si>
    <t>OCDE: La implementación del Buen Gobierno, pg. 294, 315, 328</t>
  </si>
  <si>
    <t>Decreto 1083 de 2015, Artículo 2.2.6.25, 2.2.6.28 y siguientes, 2.2.8.2.1
Decreto 1083 de 2015 (Decreto 648 de 2017), Artículo 2.2.5.5.49
Acuedo n°. CNSC - 6176  de 2018</t>
  </si>
  <si>
    <t>Decreto 1567 de 1998, Artículo 7, 11
Circular 100-10 del 21 de noviembre de 2014
Resolución 390 de 2017</t>
  </si>
  <si>
    <t>Decreto 1083 de 2015, (Decreto 2011 de 2017)
Circular Conjunta Función Pública - Mintrabajo n°.100-005 del 20 de octubre de 2014</t>
  </si>
  <si>
    <t>Guía de gestión estratégica del talento humano GETH - Diciembre 2021
www.funcionpublica.gov.co/web/eva/publicaciones</t>
  </si>
  <si>
    <t>Decreto 1567 de 1998, Artículo 7
Circular 100-10 del 21 de noviembre de 2014
Resolución 390 de 2017</t>
  </si>
  <si>
    <t>Guía de gestión estratégica del talento humano GETH - 2021
Guía para la Gestión de los Empleos de Naturaleza Gerencial - 2021
www.funcionpublica.gov.co/web/eva/publicaciones</t>
  </si>
  <si>
    <t>Ley 909 de 2004, Artículo 15
Ley 1712 de 2014</t>
  </si>
  <si>
    <t>Decreto 1083 de 2015 (Decreto 648 de 2017), Capítulo 4</t>
  </si>
  <si>
    <t>OCDE: La implementación del Buen Gobierno, pg. 294, 301
Tendencias Globales en Capital Humano 2017, Reescribiendo las reglas para la era digital. Deloitte University Press, 2017</t>
  </si>
  <si>
    <t>Ley 1960 de 2019
Ley 909 de 2004, Artículo 15</t>
  </si>
  <si>
    <t>Tendencias Globales en Capital Humano 2017, Reescribiendo las reglas para la era digital. Deloitte University Press, 2017
Tendencias Globales en Capital Humano 2016, La nueva organización: un diseño diferente”. Deloitte University Press, 2016</t>
  </si>
  <si>
    <t>Guía para la Gestión de los Empleos de Naturaleza Gerencial - Versión 2 - Agosto 2018 y Nuevo Modelo de Gerencia Pública 2021.</t>
  </si>
  <si>
    <t>OCDE, La implementación del buen gobierno, pg. 353
BID: Al servicio del ciudadano: una década de reformas del servicio civil en América Latina (2004–13), pg. 64 y siguientes</t>
  </si>
  <si>
    <t>Ley 909 de 2004, Artículo 50
Decreto 1083 de 2015, Artículo 2.2.13.1.6 y siguientes
Acuedo n°. CNSC - 6176  de 2018</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</si>
  <si>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</si>
  <si>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Decreto 1083 de 2015, Artículo 2.2.8.1.1 y siguientes
Acuedo n°. CNSC - 6176  de 2018</t>
  </si>
  <si>
    <t>Tendencias Globales en Capital Humano 2016, La nueva organización: un diseño diferente. Deloitte University Press, 2016</t>
  </si>
  <si>
    <t>Decreto 943 de 2014
Circular 100-003 de 2011</t>
  </si>
  <si>
    <t>Plan Nacional de Formación y Capacitación 2020 - 2030
Guía para la formulación del Plan Institucional de Capacitación – PIC, enfocado desde el Plan Nacional de Formación y Capacitación 2021 - 2030
www.funcionpublica.gov.co/web/eva/publicaciones
https://www.funcionpublica.gov.co/eva/red/aula-virtual</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</si>
  <si>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</si>
  <si>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</si>
  <si>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OCDE: La implementación del Buen Gobierno, pg. 337</t>
  </si>
  <si>
    <t>Decreto 1567 de 1998, Artículo 11</t>
  </si>
  <si>
    <t>Decreto 1567 de 1998, Artículos 2 al 12</t>
  </si>
  <si>
    <t>OCDE, La implementación del Buen gobierno, pg. 340</t>
  </si>
  <si>
    <t>Plan Nacional de Formación y Capacitación 2020 - 2030
Guía para la formulación del Plan Institucional de Capacitación – PIC, enfocado desde el Plan Nacional de Formación y Capacitación 2021 - 2030
www.funcionpublica.gov.co/web/eva/publicaciones</t>
  </si>
  <si>
    <t>OCDE, La implementación del buen gobierno, pg. 340</t>
  </si>
  <si>
    <t>Plan Nacional de Formación y Capacitación 2020 - 2030
Guía para la formulación del Plan Institucional de Capacitación – PIC, enfocado desde el Plan Nacional de Formación y Capacitación 2021 - 2030</t>
  </si>
  <si>
    <t>Resolución 390 de 2017</t>
  </si>
  <si>
    <t>Ley 1712 de 2014</t>
  </si>
  <si>
    <t>Ley 1651 de 2013</t>
  </si>
  <si>
    <t>Guía de gestión estratégica del talento humano GETH - 2021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</si>
  <si>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</si>
  <si>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489 de 1998, Artículo 26
Ley 909 de 2004, parágrafo Artículo 36
Ley 1940 de 2018 articulo 18
Ley 1960 de 2019
Decreto 1083 de 2015, Artículo 2.2.10.1 y siguientes
Decreto 1567 de 1998, Artículos 20 al 25
Decreto 894 de 2017, Artículos 1 y 2</t>
  </si>
  <si>
    <t>Guía Nuevo Modelo de Gerencia Pública - 2021
Guia de estímulos de los servidores públicos - Versión 1 - Septiembre de 2018
Guía para la Gestión de los Empleos de Naturaleza Gerencial - Versión 2 - Agosto 2018
www.funcionpublica.gov.co/web/eva/publicaciones</t>
  </si>
  <si>
    <t>Decreto 1083 de 2015, Artículo 2.2.10.1 y siguientes</t>
  </si>
  <si>
    <t>Guía de estímulos de los servidores públicos - Versión 1 - Septiembre de 2018
www.funcionpublica.gov.co/web/eva/publicaciones</t>
  </si>
  <si>
    <t>Decreto 1083 de 2015, Artículo 2.2.10.1, 2.2.10.13 y siguientes</t>
  </si>
  <si>
    <t>Decreto 1567 de 1998, Artículos 20 al 25</t>
  </si>
  <si>
    <t>Decreto 1567 de 1998, Artículo 25
Decreto 1083 de 2015, Artículo 2.2.10.6</t>
  </si>
  <si>
    <t>Guía de estímulos de los servidores públicos - Versión 1 - Septiembre de 2018</t>
  </si>
  <si>
    <t>Decreto 1083 de 2015, Artículo 2.2.10.2</t>
  </si>
  <si>
    <t>Decreto 1083 de 2015, Artículo 2.2.10.7</t>
  </si>
  <si>
    <t>42M</t>
  </si>
  <si>
    <t>Guía Readaptación Laboral, Lineamientos de Política y Guía de Ejecución - Versión año 2015
www.funcionpublica.gov.co/web/eva/publicaciones</t>
  </si>
  <si>
    <t>Decreto 648 de 2017, Artículo 2.2.11.1.4, 2.2.12.1.2.2
Corte Constitucional, Sentencia T-685, Dic. 02/16
Decreto 1083 de 2015, Artículo 2.2.10.7</t>
  </si>
  <si>
    <t>Guía Entorno Laboral Saludable Ministerio de Salud: 
www.minsalud.gov.co/sites/rid/Lists/BibliotecaDigital/RIDE/VS/TH/entorno-laboral-saludable-incentivo-ths-final.pdf</t>
  </si>
  <si>
    <t>https://www.funcionpublica.gov.co/eva/es/dianacionalservidorpublico</t>
  </si>
  <si>
    <t>Decreto 1083 de 2015, Artículo 2.2.15.1</t>
  </si>
  <si>
    <t>Ley 1823 de 2017; articulo 238 del Código Sustantivo del Trabajo
Resolución 2423 de 2018 emitida por el Ministerio de Salud y Protección Social.</t>
  </si>
  <si>
    <t>ABC del programa Estado Joven: prácticas laborales en el sector público
https://www.funcionpublica.gov.co/web/eva/estado-joven</t>
  </si>
  <si>
    <t>OCDE, La implementación del buen gobierno, pg. 311</t>
  </si>
  <si>
    <t>Ley 1780 de 2016
Concepto 216141 de 2016 DAFP</t>
  </si>
  <si>
    <t>https://www.funcionpublica.gov.co/web/eva/programa-servimos</t>
  </si>
  <si>
    <t>Libro Blanco, el ABC del Teletrabajo en Colombia
https://www.teletrabajo.gov.co/622/w3-contents.html</t>
  </si>
  <si>
    <t>Ley 1221 de 2008
Decreto 884 de 2012
Decreto 1083 de 2015, (Decreto 648 de 2017), Artículo 2.2.5.5.54
Concepto 160171 de 2014 DAFP</t>
  </si>
  <si>
    <t>Web de Función Pública</t>
  </si>
  <si>
    <t>Decreto 1072 de 2015
Concepto 70171 de 2015 DAFP</t>
  </si>
  <si>
    <t>Decreto 1083 de 2015, (Decreto 648 de 2017), Artículo 2.2.5.5.53
Circular Externa 100-008 de 2013</t>
  </si>
  <si>
    <t>Guía de Administración Pública - ABC de situaciones administrativas - Versión 2
www.funcionpublica.gov.co/web/eva/publicaciones</t>
  </si>
  <si>
    <t>Ley 909 de 2004, Artículo 15
Decreto 648 de 2017, Capítulo 5
Ley 1712 de 2014</t>
  </si>
  <si>
    <t>www.cnsc.gov.co/index.php/carrera-administrativa/aplicativo-comisones-de-personal</t>
  </si>
  <si>
    <t>Ley 909 artículo 16
Decreto 1083 de 2015 Artículo 2.2.14.1.1 y siguientes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</si>
  <si>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</si>
  <si>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
Documentos OCDE 2020 Y 2021</t>
  </si>
  <si>
    <t>Ley 1010 de 2006
Circular n°. 12 de 2017 Función Pública</t>
  </si>
  <si>
    <t>Manual y Caja de Herramientas para la implmentación 
www.funcionpublica.gov.co/web/eva/codigo-integridad</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</si>
  <si>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</si>
  <si>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</si>
  <si>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</si>
  <si>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</si>
  <si>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</si>
  <si>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</si>
  <si>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para la Gestión de los Empleos de Naturaleza Gerencial - Versión 2 - Agosto 2018
Catálogo de Competencias Laborales – julio 2018 
www.funcionpublica.gov.co/web/eva/publicaciones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</si>
  <si>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</si>
  <si>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
Decreto 815 de 2018
Resolución 667 de 2018</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</si>
  <si>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</si>
  <si>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</si>
  <si>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</si>
  <si>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</si>
  <si>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909 de 2004, Artículo 47, 48, 49
Decreto 1083 de 2015, Artículo 2.2.13.1.1 y siguientes</t>
  </si>
  <si>
    <t>OCDE: La implementación del Buen Gobierno, pg. 353, 354</t>
  </si>
  <si>
    <t>OCDE: La implementación del Buen Gobierno, pg. 330, 338</t>
  </si>
  <si>
    <t>Ley 909 de 2004, Artículo 26
Decreto 1083 de 2015, Artículo 2.2.13.1.2 y siguientes, (Decreto 648 de 2017) Artículos 2.2.5.4.7, 2.2.5.5.43</t>
  </si>
  <si>
    <t>OCDE: La implementación del Buen Gobierno, pg. 329
Tendencias Globales en Capital Humano 2017, Deloitte University Press, 2021</t>
  </si>
  <si>
    <t>Ley 909 de 2004, Artículo 41, 42, 43, 44, 45, 46
Decreto 1083 de 2015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</si>
  <si>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</si>
  <si>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Aprendizaje organizacional y gestión del conocimiento, César Vallejo, 2018</t>
  </si>
  <si>
    <t>CAMBIOS INCLUIDOS EN LA VERSIÓN 4.7</t>
  </si>
  <si>
    <t>1.</t>
  </si>
  <si>
    <t xml:space="preserve">Se incluyen los ejes temáticos del Plan Nacional de Formación y Capacitación 2020 - 2030, en lo correspondiente al Plan Institucional de Capacitación. </t>
  </si>
  <si>
    <t>2.</t>
  </si>
  <si>
    <t>Se relaciona la Guía para la formulación del Plan Institucional de Capacitación – PIC, enfocado desde el Plan Nacional de Formación y Capacitación 2021 - 2030</t>
  </si>
  <si>
    <t>3.</t>
  </si>
  <si>
    <t>Se adicional lo concerniente al Programa Nacional de Bienestar, Servidores Saludables, Entidades Sostenibles 2020 - 2022.</t>
  </si>
  <si>
    <t>4.</t>
  </si>
  <si>
    <t>Se incorpora lo relacionado con los elementos a tener en cuenta, de acuerdo con la dinámica actual de la industria 4.0. y lo que se requiere tener en cuenta en el sector público.</t>
  </si>
  <si>
    <t>5.</t>
  </si>
  <si>
    <t>Se incluye la importancia de tener en cuenta lo referido en el nuevo modelo de Gerencia Pública y la Guia.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</si>
</sst>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59"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Calibri"/>
      <family val="2"/>
      <scheme val="minor"/>
    </font>
    <font>
      <sz val="20"/>
      <color theme="1"/>
      <name val="Calibri"/>
      <family val="2"/>
      <scheme val="minor"/>
    </font>
    <font>
      <sz val="17"/>
      <color theme="1"/>
      <name val="Calibri"/>
      <family val="2"/>
      <scheme val="minor"/>
    </font>
    <font>
      <sz val="10"/>
      <color rgb="FF002060"/>
      <name val="Calibri"/>
      <family val="2"/>
      <scheme val="minor"/>
    </font>
    <font>
      <sz val="12"/>
      <color theme="1"/>
      <name val="Calibri"/>
      <family val="2"/>
      <scheme val="minor"/>
    </font>
    <font>
      <sz val="18"/>
      <color rgb="FF002060"/>
      <name val="Arial Narrow"/>
      <family val="2"/>
    </font>
    <font>
      <sz val="18"/>
      <color theme="1"/>
      <name val="Arial Narrow"/>
      <family val="2"/>
    </font>
    <font>
      <sz val="18"/>
      <color rgb="FF002060"/>
      <name val="Calibri"/>
      <family val="2"/>
      <scheme val="minor"/>
    </font>
    <font>
      <i/>
      <sz val="10"/>
      <color rgb="FF002060"/>
      <name val="Arial"/>
      <family val="2"/>
    </font>
    <font>
      <sz val="11"/>
      <color theme="1"/>
      <name val="Calibri"/>
      <family val="2"/>
      <scheme val="minor"/>
    </font>
    <font>
      <b/>
      <u/>
      <sz val="16"/>
      <color rgb="FF0000FF"/>
      <name val="Arial"/>
      <family val="2"/>
    </font>
    <font>
      <sz val="11"/>
      <color theme="0"/>
      <name val="Calibri"/>
      <family val="2"/>
      <scheme val="minor"/>
    </font>
    <font>
      <sz val="15"/>
      <color rgb="FF002060"/>
      <name val="Arial"/>
      <family val="2"/>
    </font>
    <font>
      <sz val="15"/>
      <color rgb="FF002060"/>
      <name val="Arial Narrow"/>
      <family val="2"/>
    </font>
    <font>
      <sz val="11"/>
      <color rgb="FF002060"/>
      <name val="Calibri"/>
      <family val="2"/>
      <scheme val="minor"/>
    </font>
    <font>
      <sz val="8"/>
      <color rgb="FF002060"/>
      <name val="Arial Narrow"/>
      <family val="2"/>
    </font>
    <font>
      <b/>
      <u/>
      <sz val="8"/>
      <color rgb="FF002060"/>
      <name val="Arial Narrow"/>
      <family val="2"/>
    </font>
    <font>
      <b/>
      <u/>
      <sz val="11"/>
      <color rgb="FF002060"/>
      <name val="Calibri"/>
      <family val="2"/>
      <scheme val="minor"/>
    </font>
  </fonts>
  <fills count="19">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s>
  <borders count="181">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indexed="64"/>
      </bottom>
      <diagonal/>
    </border>
    <border>
      <left style="hair">
        <color rgb="FF002060"/>
      </left>
      <right style="hair">
        <color rgb="FF002060"/>
      </right>
      <top style="thin">
        <color rgb="FF002060"/>
      </top>
      <bottom style="thin">
        <color indexed="64"/>
      </bottom>
      <diagonal/>
    </border>
    <border>
      <left style="thin">
        <color rgb="FF002060"/>
      </left>
      <right style="hair">
        <color rgb="FF002060"/>
      </right>
      <top style="thin">
        <color indexed="64"/>
      </top>
      <bottom style="thin">
        <color rgb="FF002060"/>
      </bottom>
      <diagonal/>
    </border>
    <border>
      <left style="hair">
        <color rgb="FF002060"/>
      </left>
      <right style="hair">
        <color rgb="FF002060"/>
      </right>
      <top style="thin">
        <color indexed="64"/>
      </top>
      <bottom style="thin">
        <color rgb="FF002060"/>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right style="hair">
        <color rgb="FF002060"/>
      </right>
      <top style="thin">
        <color rgb="FF002060"/>
      </top>
      <bottom/>
      <diagonal/>
    </border>
    <border>
      <left/>
      <right style="hair">
        <color rgb="FF002060"/>
      </right>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indexed="64"/>
      </left>
      <right/>
      <top style="medium">
        <color rgb="FF002060"/>
      </top>
      <bottom/>
      <diagonal/>
    </border>
    <border>
      <left style="thin">
        <color indexed="64"/>
      </left>
      <right/>
      <top/>
      <bottom/>
      <diagonal/>
    </border>
    <border>
      <left style="thin">
        <color indexed="64"/>
      </left>
      <right/>
      <top/>
      <bottom style="thin">
        <color indexed="64"/>
      </bottom>
      <diagonal/>
    </border>
    <border>
      <left style="hair">
        <color rgb="FF002060"/>
      </left>
      <right/>
      <top style="thin">
        <color theme="4" tint="-0.499984740745262"/>
      </top>
      <bottom/>
      <diagonal/>
    </border>
    <border>
      <left style="hair">
        <color rgb="FF002060"/>
      </left>
      <right style="hair">
        <color rgb="FF002060"/>
      </right>
      <top style="thin">
        <color theme="4" tint="-0.499984740745262"/>
      </top>
      <bottom/>
      <diagonal/>
    </border>
    <border>
      <left style="hair">
        <color rgb="FF002060"/>
      </left>
      <right style="hair">
        <color rgb="FF002060"/>
      </right>
      <top/>
      <bottom style="thin">
        <color theme="4" tint="-0.499984740745262"/>
      </bottom>
      <diagonal/>
    </border>
  </borders>
  <cellStyleXfs count="2">
    <xf numFmtId="0" fontId="0" fillId="0" borderId="0"/>
    <xf numFmtId="0" fontId="18" fillId="0" borderId="0" applyNumberFormat="0" applyFill="0" applyBorder="0" applyAlignment="0" applyProtection="0"/>
  </cellStyleXfs>
  <cellXfs count="633">
    <xf numFmtId="0" fontId="0" fillId="0" borderId="0" xfId="0"/>
    <xf numFmtId="0" fontId="6"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70" xfId="0" applyFont="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5" borderId="0" xfId="0" applyFont="1" applyFill="1"/>
    <xf numFmtId="164" fontId="7" fillId="0" borderId="0" xfId="0" applyNumberFormat="1" applyFont="1"/>
    <xf numFmtId="0" fontId="11" fillId="0" borderId="0" xfId="0" applyFont="1"/>
    <xf numFmtId="2" fontId="7" fillId="0" borderId="0" xfId="0" applyNumberFormat="1" applyFont="1"/>
    <xf numFmtId="0" fontId="7" fillId="0" borderId="8" xfId="0" applyFont="1" applyBorder="1"/>
    <xf numFmtId="0" fontId="7" fillId="0" borderId="17" xfId="0" applyFont="1" applyBorder="1"/>
    <xf numFmtId="0" fontId="7" fillId="0" borderId="9"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1" fontId="7" fillId="0" borderId="0" xfId="0" applyNumberFormat="1" applyFont="1"/>
    <xf numFmtId="0" fontId="20" fillId="0" borderId="0" xfId="0" applyFont="1" applyAlignment="1">
      <alignment horizontal="center" vertical="center"/>
    </xf>
    <xf numFmtId="49" fontId="1" fillId="0" borderId="5" xfId="0" applyNumberFormat="1" applyFont="1" applyBorder="1" applyAlignment="1">
      <alignment vertical="center"/>
    </xf>
    <xf numFmtId="49" fontId="2" fillId="0" borderId="108" xfId="0" applyNumberFormat="1" applyFont="1" applyBorder="1" applyAlignment="1">
      <alignment vertical="center" wrapText="1"/>
    </xf>
    <xf numFmtId="49" fontId="2" fillId="0" borderId="107" xfId="0" applyNumberFormat="1" applyFont="1" applyBorder="1" applyAlignment="1">
      <alignment vertical="center" wrapText="1"/>
    </xf>
    <xf numFmtId="49" fontId="7" fillId="0" borderId="0" xfId="0" applyNumberFormat="1" applyFont="1"/>
    <xf numFmtId="0" fontId="14" fillId="0" borderId="0" xfId="0" applyFont="1" applyAlignment="1">
      <alignment horizontal="left"/>
    </xf>
    <xf numFmtId="0" fontId="7" fillId="0" borderId="0" xfId="0" applyFont="1" applyAlignment="1">
      <alignment horizontal="left"/>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07"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07" xfId="0" applyNumberFormat="1" applyFont="1" applyBorder="1" applyAlignment="1">
      <alignment horizontal="left" vertical="center" wrapText="1"/>
    </xf>
    <xf numFmtId="0" fontId="13" fillId="0" borderId="0" xfId="0" applyFont="1" applyAlignment="1">
      <alignment vertical="center"/>
    </xf>
    <xf numFmtId="0" fontId="13" fillId="0" borderId="6" xfId="0" applyFont="1" applyBorder="1" applyAlignment="1">
      <alignment vertical="center"/>
    </xf>
    <xf numFmtId="0" fontId="13" fillId="0" borderId="1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3" fillId="0" borderId="78" xfId="0" applyFont="1" applyBorder="1" applyAlignment="1">
      <alignment vertical="center"/>
    </xf>
    <xf numFmtId="0" fontId="13" fillId="0" borderId="11" xfId="0" applyFont="1" applyBorder="1" applyAlignment="1">
      <alignment vertical="center"/>
    </xf>
    <xf numFmtId="0" fontId="13" fillId="0" borderId="29" xfId="0" applyFont="1" applyBorder="1" applyAlignment="1">
      <alignment vertical="center"/>
    </xf>
    <xf numFmtId="0" fontId="5" fillId="4" borderId="68" xfId="0" applyFont="1" applyFill="1" applyBorder="1" applyAlignment="1">
      <alignment horizontal="center" vertical="center"/>
    </xf>
    <xf numFmtId="0" fontId="13" fillId="4" borderId="10" xfId="0" applyFont="1" applyFill="1" applyBorder="1" applyAlignment="1">
      <alignment vertical="center"/>
    </xf>
    <xf numFmtId="0" fontId="13" fillId="4" borderId="105" xfId="0" applyFont="1" applyFill="1" applyBorder="1" applyAlignment="1">
      <alignment vertical="center"/>
    </xf>
    <xf numFmtId="0" fontId="5" fillId="4" borderId="106" xfId="0" applyFont="1" applyFill="1" applyBorder="1" applyAlignment="1">
      <alignment horizontal="center" vertical="center"/>
    </xf>
    <xf numFmtId="0" fontId="5" fillId="4" borderId="77" xfId="0" applyFont="1" applyFill="1" applyBorder="1" applyAlignment="1">
      <alignment horizontal="center" vertical="center"/>
    </xf>
    <xf numFmtId="0" fontId="13" fillId="4" borderId="11" xfId="0" applyFont="1" applyFill="1" applyBorder="1" applyAlignment="1">
      <alignment vertical="center"/>
    </xf>
    <xf numFmtId="0" fontId="13" fillId="4" borderId="0" xfId="0" applyFont="1" applyFill="1" applyAlignment="1">
      <alignment vertical="center"/>
    </xf>
    <xf numFmtId="0" fontId="24" fillId="0" borderId="68" xfId="0" applyFont="1" applyBorder="1" applyAlignment="1">
      <alignment horizontal="center" vertical="center"/>
    </xf>
    <xf numFmtId="0" fontId="13" fillId="0" borderId="71" xfId="0" applyFont="1" applyBorder="1" applyAlignment="1">
      <alignment vertical="center"/>
    </xf>
    <xf numFmtId="0" fontId="24" fillId="0" borderId="5" xfId="0" applyFont="1" applyBorder="1" applyAlignment="1">
      <alignment horizontal="center" vertical="center"/>
    </xf>
    <xf numFmtId="0" fontId="24" fillId="0" borderId="72" xfId="0" applyFont="1" applyBorder="1" applyAlignment="1">
      <alignment horizontal="center" vertical="center"/>
    </xf>
    <xf numFmtId="1" fontId="28" fillId="5" borderId="107" xfId="0" applyNumberFormat="1" applyFont="1" applyFill="1" applyBorder="1" applyAlignment="1">
      <alignment horizontal="center" vertical="center"/>
    </xf>
    <xf numFmtId="0" fontId="13" fillId="0" borderId="68" xfId="0" applyFont="1" applyBorder="1" applyAlignment="1">
      <alignment horizontal="center" vertical="center"/>
    </xf>
    <xf numFmtId="0" fontId="13" fillId="0" borderId="5" xfId="0" applyFont="1" applyBorder="1" applyAlignment="1">
      <alignment horizontal="left" vertical="center"/>
    </xf>
    <xf numFmtId="0" fontId="28" fillId="0" borderId="5" xfId="0" applyFont="1" applyBorder="1" applyAlignment="1">
      <alignment vertical="center"/>
    </xf>
    <xf numFmtId="0" fontId="13" fillId="0" borderId="72" xfId="0" applyFont="1" applyBorder="1" applyAlignment="1">
      <alignment vertical="center"/>
    </xf>
    <xf numFmtId="0" fontId="13" fillId="0" borderId="68" xfId="0" applyFont="1" applyBorder="1" applyAlignment="1">
      <alignment vertical="center"/>
    </xf>
    <xf numFmtId="0" fontId="4" fillId="0" borderId="0" xfId="0" applyFont="1" applyAlignment="1">
      <alignment vertical="center"/>
    </xf>
    <xf numFmtId="0" fontId="13" fillId="0" borderId="105" xfId="0" applyFont="1" applyBorder="1" applyAlignment="1">
      <alignment vertical="center"/>
    </xf>
    <xf numFmtId="0" fontId="13" fillId="0" borderId="106" xfId="0" applyFont="1" applyBorder="1" applyAlignment="1">
      <alignment vertical="center"/>
    </xf>
    <xf numFmtId="0" fontId="13" fillId="0" borderId="77" xfId="0" applyFont="1" applyBorder="1" applyAlignment="1">
      <alignment vertical="center"/>
    </xf>
    <xf numFmtId="0" fontId="13" fillId="0" borderId="8" xfId="0" applyFont="1" applyBorder="1" applyAlignment="1">
      <alignment vertical="center"/>
    </xf>
    <xf numFmtId="0" fontId="13" fillId="0" borderId="17" xfId="0" applyFont="1" applyBorder="1" applyAlignment="1">
      <alignment vertical="center"/>
    </xf>
    <xf numFmtId="0" fontId="13" fillId="0" borderId="9" xfId="0" applyFont="1" applyBorder="1" applyAlignment="1">
      <alignment vertical="center"/>
    </xf>
    <xf numFmtId="0" fontId="13" fillId="0" borderId="0" xfId="0" applyFont="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8" xfId="0" applyFont="1" applyBorder="1" applyAlignment="1">
      <alignment vertical="center" wrapText="1"/>
    </xf>
    <xf numFmtId="0" fontId="13" fillId="0" borderId="73" xfId="0" applyFont="1" applyBorder="1" applyAlignment="1">
      <alignment vertical="center" wrapText="1"/>
    </xf>
    <xf numFmtId="0" fontId="13" fillId="0" borderId="86" xfId="0" applyFont="1" applyBorder="1" applyAlignment="1">
      <alignment vertical="center" wrapText="1"/>
    </xf>
    <xf numFmtId="0" fontId="13" fillId="0" borderId="107" xfId="0" applyFont="1" applyBorder="1" applyAlignment="1">
      <alignment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9" fillId="0" borderId="0" xfId="0" applyFont="1" applyAlignment="1">
      <alignment horizontal="center" vertical="center" wrapText="1"/>
    </xf>
    <xf numFmtId="0" fontId="13" fillId="0" borderId="0" xfId="0" applyFont="1" applyAlignment="1">
      <alignment horizontal="center" vertical="center" wrapText="1"/>
    </xf>
    <xf numFmtId="0" fontId="12"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21" fillId="13" borderId="34" xfId="0" applyFont="1" applyFill="1" applyBorder="1" applyAlignment="1">
      <alignment horizontal="center" vertical="center" wrapText="1"/>
    </xf>
    <xf numFmtId="0" fontId="13" fillId="0" borderId="29" xfId="0" applyFont="1" applyBorder="1" applyAlignment="1">
      <alignment vertical="center" wrapText="1"/>
    </xf>
    <xf numFmtId="0" fontId="13" fillId="0" borderId="123" xfId="0" applyFont="1" applyBorder="1" applyAlignment="1">
      <alignment vertical="center" wrapText="1"/>
    </xf>
    <xf numFmtId="0" fontId="21" fillId="14" borderId="34" xfId="0" applyFont="1" applyFill="1" applyBorder="1" applyAlignment="1">
      <alignment horizontal="center" vertical="center" wrapText="1"/>
    </xf>
    <xf numFmtId="0" fontId="13" fillId="0" borderId="27" xfId="0" applyFont="1" applyBorder="1" applyAlignment="1">
      <alignment vertical="center" wrapText="1"/>
    </xf>
    <xf numFmtId="0" fontId="21" fillId="6" borderId="34"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4" xfId="0" applyFont="1" applyFill="1" applyBorder="1" applyAlignment="1">
      <alignment horizontal="center" vertical="center" wrapText="1"/>
    </xf>
    <xf numFmtId="0" fontId="21" fillId="15" borderId="34" xfId="0" applyFont="1" applyFill="1" applyBorder="1" applyAlignment="1">
      <alignment horizontal="center" vertical="center" wrapText="1"/>
    </xf>
    <xf numFmtId="0" fontId="13" fillId="0" borderId="8" xfId="0" applyFont="1" applyBorder="1" applyAlignment="1">
      <alignment vertical="center" wrapText="1"/>
    </xf>
    <xf numFmtId="0" fontId="13" fillId="0" borderId="124" xfId="0" applyFont="1" applyBorder="1" applyAlignment="1">
      <alignment vertical="center" wrapText="1"/>
    </xf>
    <xf numFmtId="0" fontId="13" fillId="0" borderId="17" xfId="0" applyFont="1" applyBorder="1" applyAlignment="1">
      <alignment vertical="center" wrapText="1"/>
    </xf>
    <xf numFmtId="0" fontId="13" fillId="0" borderId="9" xfId="0" applyFont="1" applyBorder="1" applyAlignment="1">
      <alignment vertical="center" wrapText="1"/>
    </xf>
    <xf numFmtId="0" fontId="22" fillId="2" borderId="98" xfId="0" applyFont="1" applyFill="1" applyBorder="1" applyAlignment="1">
      <alignment horizontal="center" vertical="center" wrapText="1"/>
    </xf>
    <xf numFmtId="0" fontId="22" fillId="2" borderId="99" xfId="0" applyFont="1" applyFill="1" applyBorder="1" applyAlignment="1">
      <alignment horizontal="center" vertical="center" wrapText="1"/>
    </xf>
    <xf numFmtId="1" fontId="27" fillId="5" borderId="107" xfId="0" applyNumberFormat="1" applyFont="1" applyFill="1" applyBorder="1" applyAlignment="1">
      <alignment horizontal="center" vertical="center"/>
    </xf>
    <xf numFmtId="0" fontId="4" fillId="0" borderId="16" xfId="0" applyFont="1" applyBorder="1" applyAlignment="1">
      <alignment vertical="center"/>
    </xf>
    <xf numFmtId="0" fontId="4" fillId="0" borderId="10" xfId="0" applyFont="1" applyBorder="1" applyAlignment="1">
      <alignment vertical="center"/>
    </xf>
    <xf numFmtId="0" fontId="4" fillId="4" borderId="0" xfId="0" applyFont="1" applyFill="1" applyAlignment="1">
      <alignment vertical="center"/>
    </xf>
    <xf numFmtId="0" fontId="7" fillId="4" borderId="0" xfId="0" applyFont="1" applyFill="1"/>
    <xf numFmtId="0" fontId="7" fillId="4" borderId="0" xfId="0" applyFont="1" applyFill="1" applyAlignment="1">
      <alignment vertical="center"/>
    </xf>
    <xf numFmtId="0" fontId="7" fillId="4" borderId="91" xfId="0" applyFont="1" applyFill="1" applyBorder="1"/>
    <xf numFmtId="0" fontId="7" fillId="4" borderId="2" xfId="0" applyFont="1" applyFill="1" applyBorder="1"/>
    <xf numFmtId="0" fontId="7" fillId="4" borderId="24" xfId="0" applyFont="1" applyFill="1" applyBorder="1"/>
    <xf numFmtId="0" fontId="7" fillId="4" borderId="23" xfId="0" applyFont="1" applyFill="1" applyBorder="1"/>
    <xf numFmtId="0" fontId="7" fillId="4" borderId="115" xfId="0" applyFont="1" applyFill="1" applyBorder="1"/>
    <xf numFmtId="0" fontId="1" fillId="4" borderId="11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117"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2" fillId="2" borderId="101"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0" borderId="11" xfId="0" applyFont="1" applyBorder="1" applyAlignment="1">
      <alignment vertical="center"/>
    </xf>
    <xf numFmtId="0" fontId="7" fillId="0" borderId="123" xfId="0" applyFont="1" applyBorder="1"/>
    <xf numFmtId="0" fontId="7" fillId="0" borderId="125" xfId="0" applyFont="1" applyBorder="1"/>
    <xf numFmtId="0" fontId="7" fillId="0" borderId="124" xfId="0" applyFont="1" applyBorder="1"/>
    <xf numFmtId="0" fontId="7" fillId="4" borderId="17" xfId="0" applyFont="1" applyFill="1" applyBorder="1"/>
    <xf numFmtId="0" fontId="32" fillId="2" borderId="102" xfId="0" applyFont="1" applyFill="1" applyBorder="1" applyAlignment="1">
      <alignment horizontal="center" vertical="center" wrapText="1"/>
    </xf>
    <xf numFmtId="1" fontId="13" fillId="0" borderId="0" xfId="0" applyNumberFormat="1" applyFont="1" applyAlignment="1">
      <alignment vertical="center"/>
    </xf>
    <xf numFmtId="49" fontId="34" fillId="0" borderId="5" xfId="0" applyNumberFormat="1" applyFont="1" applyBorder="1" applyAlignment="1">
      <alignment vertical="center"/>
    </xf>
    <xf numFmtId="49" fontId="33" fillId="0" borderId="107"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1"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4" borderId="0" xfId="0" applyFont="1" applyFill="1" applyAlignment="1">
      <alignment horizontal="center" vertical="center" wrapText="1"/>
    </xf>
    <xf numFmtId="0" fontId="15" fillId="0" borderId="17" xfId="0" applyFont="1" applyBorder="1" applyAlignment="1">
      <alignment horizontal="center" vertical="center"/>
    </xf>
    <xf numFmtId="0" fontId="6"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4" fillId="0" borderId="17" xfId="0" applyFont="1" applyBorder="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xf>
    <xf numFmtId="0" fontId="37" fillId="0" borderId="11" xfId="0" applyFont="1" applyBorder="1" applyAlignment="1">
      <alignment horizontal="center" vertical="center"/>
    </xf>
    <xf numFmtId="0" fontId="39" fillId="4" borderId="28" xfId="0" applyFont="1" applyFill="1" applyBorder="1" applyAlignment="1">
      <alignment horizontal="center" vertical="center" wrapText="1"/>
    </xf>
    <xf numFmtId="0" fontId="40" fillId="0" borderId="41" xfId="0" applyFont="1" applyBorder="1" applyAlignment="1">
      <alignment vertical="center"/>
    </xf>
    <xf numFmtId="0" fontId="40" fillId="0" borderId="42" xfId="0" applyFont="1" applyBorder="1" applyAlignment="1">
      <alignment vertical="center"/>
    </xf>
    <xf numFmtId="0" fontId="41" fillId="4" borderId="91" xfId="0" applyFont="1" applyFill="1" applyBorder="1"/>
    <xf numFmtId="0" fontId="41" fillId="4" borderId="2" xfId="0" applyFont="1" applyFill="1" applyBorder="1"/>
    <xf numFmtId="0" fontId="41" fillId="4" borderId="24" xfId="0" applyFont="1" applyFill="1" applyBorder="1"/>
    <xf numFmtId="0" fontId="41" fillId="4" borderId="23" xfId="0" applyFont="1" applyFill="1" applyBorder="1"/>
    <xf numFmtId="0" fontId="41" fillId="4" borderId="31" xfId="0" applyFont="1" applyFill="1" applyBorder="1"/>
    <xf numFmtId="0" fontId="43" fillId="0" borderId="11" xfId="0" applyFont="1" applyBorder="1" applyAlignment="1">
      <alignment horizontal="center" vertical="center"/>
    </xf>
    <xf numFmtId="0" fontId="41" fillId="0" borderId="11" xfId="0" applyFont="1" applyBorder="1" applyAlignment="1">
      <alignment horizontal="center" vertical="center" wrapText="1"/>
    </xf>
    <xf numFmtId="0" fontId="31" fillId="9" borderId="114" xfId="0" applyFont="1" applyFill="1" applyBorder="1" applyAlignment="1">
      <alignment horizontal="center" vertical="center" wrapText="1"/>
    </xf>
    <xf numFmtId="0" fontId="1" fillId="0" borderId="84"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17" xfId="0" applyFont="1" applyBorder="1" applyAlignment="1">
      <alignment horizontal="center" vertical="center" wrapText="1"/>
    </xf>
    <xf numFmtId="0" fontId="50" fillId="0" borderId="0" xfId="0" applyFont="1"/>
    <xf numFmtId="49" fontId="51" fillId="0" borderId="0" xfId="1" applyNumberFormat="1" applyFont="1" applyFill="1" applyBorder="1" applyAlignment="1">
      <alignment horizontal="center" vertical="center"/>
    </xf>
    <xf numFmtId="0" fontId="2" fillId="0" borderId="0" xfId="0" applyFont="1"/>
    <xf numFmtId="0" fontId="15" fillId="5" borderId="0" xfId="0" applyFont="1" applyFill="1"/>
    <xf numFmtId="0" fontId="13" fillId="0" borderId="128" xfId="0" applyFont="1" applyBorder="1" applyAlignment="1">
      <alignment vertical="center" wrapText="1"/>
    </xf>
    <xf numFmtId="0" fontId="13" fillId="0" borderId="129" xfId="0" applyFont="1" applyBorder="1" applyAlignment="1">
      <alignment vertical="center" wrapText="1"/>
    </xf>
    <xf numFmtId="0" fontId="13" fillId="0" borderId="130" xfId="0" applyFont="1" applyBorder="1" applyAlignment="1">
      <alignment vertical="center" wrapText="1"/>
    </xf>
    <xf numFmtId="0" fontId="13" fillId="0" borderId="131" xfId="0" applyFont="1" applyBorder="1" applyAlignment="1">
      <alignment vertical="center" wrapText="1"/>
    </xf>
    <xf numFmtId="0" fontId="13" fillId="0" borderId="132" xfId="0" applyFont="1" applyBorder="1" applyAlignment="1">
      <alignment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53" fillId="4" borderId="4" xfId="0" applyFont="1" applyFill="1" applyBorder="1" applyAlignment="1">
      <alignment horizontal="center" vertical="center"/>
    </xf>
    <xf numFmtId="0" fontId="53" fillId="0" borderId="124" xfId="0" applyFont="1" applyBorder="1" applyAlignment="1">
      <alignment horizontal="center" vertical="center"/>
    </xf>
    <xf numFmtId="0" fontId="53" fillId="0" borderId="0" xfId="0" applyFont="1" applyAlignment="1">
      <alignment vertical="center"/>
    </xf>
    <xf numFmtId="0" fontId="1" fillId="0" borderId="4" xfId="0" applyFont="1" applyBorder="1" applyAlignment="1">
      <alignment horizontal="justify" vertical="center" wrapText="1"/>
    </xf>
    <xf numFmtId="0" fontId="1" fillId="4" borderId="2" xfId="0" applyFont="1" applyFill="1" applyBorder="1" applyAlignment="1">
      <alignment horizontal="center" vertical="center" wrapText="1"/>
    </xf>
    <xf numFmtId="0" fontId="1" fillId="0" borderId="75" xfId="0" applyFont="1" applyBorder="1" applyAlignment="1">
      <alignment horizontal="center" vertical="center" wrapText="1"/>
    </xf>
    <xf numFmtId="0" fontId="17" fillId="0" borderId="124" xfId="0" applyFont="1" applyBorder="1"/>
    <xf numFmtId="0" fontId="1" fillId="0" borderId="0" xfId="0" applyFont="1" applyAlignment="1">
      <alignment horizontal="center" vertical="center"/>
    </xf>
    <xf numFmtId="0" fontId="13" fillId="0" borderId="0" xfId="0" applyFont="1" applyAlignment="1">
      <alignment horizontal="center" vertical="center"/>
    </xf>
    <xf numFmtId="0" fontId="1" fillId="0" borderId="16" xfId="0" applyFont="1" applyBorder="1" applyAlignment="1">
      <alignment horizontal="center" vertical="center"/>
    </xf>
    <xf numFmtId="0" fontId="13" fillId="0" borderId="16" xfId="0" applyFont="1" applyBorder="1" applyAlignment="1">
      <alignment horizontal="center" vertical="center"/>
    </xf>
    <xf numFmtId="0" fontId="31" fillId="0" borderId="10" xfId="0" applyFont="1" applyBorder="1" applyAlignment="1">
      <alignment horizontal="center" vertical="center" wrapText="1"/>
    </xf>
    <xf numFmtId="0" fontId="15" fillId="0" borderId="0" xfId="0" applyFont="1" applyAlignment="1">
      <alignment horizontal="center" vertical="center"/>
    </xf>
    <xf numFmtId="0" fontId="10" fillId="0" borderId="17" xfId="0" applyFont="1" applyBorder="1" applyAlignment="1">
      <alignment vertical="center" wrapText="1"/>
    </xf>
    <xf numFmtId="0" fontId="10" fillId="0" borderId="14" xfId="0" applyFont="1" applyBorder="1" applyAlignment="1">
      <alignment horizontal="justify" vertical="center" wrapText="1"/>
    </xf>
    <xf numFmtId="49" fontId="1" fillId="0" borderId="5" xfId="0" applyNumberFormat="1" applyFont="1" applyBorder="1" applyAlignment="1">
      <alignment horizontal="justify" vertical="center"/>
    </xf>
    <xf numFmtId="0" fontId="13" fillId="0" borderId="5" xfId="0" applyFont="1" applyBorder="1" applyAlignment="1">
      <alignment horizontal="justify" vertical="center"/>
    </xf>
    <xf numFmtId="0" fontId="10" fillId="0" borderId="2"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8"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27"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126" xfId="0" applyFont="1" applyBorder="1" applyAlignment="1">
      <alignment horizontal="justify" vertical="center" wrapText="1"/>
    </xf>
    <xf numFmtId="0" fontId="8" fillId="0" borderId="0" xfId="0" applyFont="1" applyAlignment="1">
      <alignment horizontal="center" vertical="center"/>
    </xf>
    <xf numFmtId="0" fontId="14" fillId="0" borderId="0" xfId="0" applyFont="1" applyAlignment="1">
      <alignment horizontal="center" vertical="top"/>
    </xf>
    <xf numFmtId="0" fontId="1" fillId="0" borderId="35" xfId="0" applyFont="1" applyBorder="1" applyAlignment="1">
      <alignment horizontal="center" vertical="center" wrapText="1"/>
    </xf>
    <xf numFmtId="0" fontId="6" fillId="0" borderId="63" xfId="0" applyFont="1" applyBorder="1" applyAlignment="1">
      <alignment horizontal="center" vertical="center" wrapText="1"/>
    </xf>
    <xf numFmtId="0" fontId="41" fillId="5" borderId="134" xfId="0" applyFont="1" applyFill="1" applyBorder="1" applyAlignment="1">
      <alignment horizontal="center" vertical="center"/>
    </xf>
    <xf numFmtId="0" fontId="22" fillId="2" borderId="97" xfId="0" applyFont="1" applyFill="1" applyBorder="1" applyAlignment="1">
      <alignment horizontal="center" vertical="center" wrapText="1"/>
    </xf>
    <xf numFmtId="0" fontId="32" fillId="2" borderId="100" xfId="0" applyFont="1" applyFill="1" applyBorder="1" applyAlignment="1">
      <alignment horizontal="center" vertical="center" wrapText="1"/>
    </xf>
    <xf numFmtId="0" fontId="57" fillId="0" borderId="0" xfId="0" applyFont="1" applyAlignment="1">
      <alignment horizontal="center" vertical="center" wrapText="1"/>
    </xf>
    <xf numFmtId="0" fontId="10" fillId="6" borderId="2" xfId="0" applyFont="1" applyFill="1" applyBorder="1" applyAlignment="1">
      <alignment horizontal="justify"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145" xfId="0" applyFont="1" applyBorder="1" applyAlignment="1">
      <alignment horizontal="justify" vertical="center" wrapText="1"/>
    </xf>
    <xf numFmtId="0" fontId="10" fillId="0" borderId="146" xfId="0" applyFont="1" applyBorder="1" applyAlignment="1">
      <alignment horizontal="justify" vertical="center" wrapText="1"/>
    </xf>
    <xf numFmtId="0" fontId="10" fillId="0" borderId="150" xfId="0" applyFont="1" applyBorder="1" applyAlignment="1">
      <alignment horizontal="justify" vertical="center" wrapText="1"/>
    </xf>
    <xf numFmtId="0" fontId="10" fillId="0" borderId="152" xfId="0" applyFont="1" applyBorder="1" applyAlignment="1">
      <alignment horizontal="justify" vertical="center" wrapText="1"/>
    </xf>
    <xf numFmtId="0" fontId="10" fillId="6" borderId="152" xfId="0" applyFont="1" applyFill="1" applyBorder="1" applyAlignment="1">
      <alignment horizontal="justify" vertical="center" wrapText="1"/>
    </xf>
    <xf numFmtId="0" fontId="10" fillId="0" borderId="153" xfId="0" applyFont="1" applyBorder="1" applyAlignment="1">
      <alignment horizontal="justify" vertical="center" wrapText="1"/>
    </xf>
    <xf numFmtId="0" fontId="10" fillId="0" borderId="155" xfId="0" applyFont="1" applyBorder="1" applyAlignment="1">
      <alignment horizontal="justify" vertical="center" wrapText="1"/>
    </xf>
    <xf numFmtId="0" fontId="10" fillId="0" borderId="156" xfId="0" applyFont="1" applyBorder="1" applyAlignment="1">
      <alignment horizontal="justify" vertical="center" wrapText="1"/>
    </xf>
    <xf numFmtId="0" fontId="10" fillId="0" borderId="148" xfId="0" applyFont="1" applyBorder="1" applyAlignment="1">
      <alignment horizontal="justify" vertical="center" wrapText="1"/>
    </xf>
    <xf numFmtId="0" fontId="4" fillId="0" borderId="35"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4" fillId="0" borderId="10" xfId="0" applyFont="1" applyBorder="1" applyAlignment="1">
      <alignment horizontal="center"/>
    </xf>
    <xf numFmtId="0" fontId="55" fillId="0" borderId="0" xfId="0" applyFont="1" applyAlignment="1">
      <alignment vertical="center"/>
    </xf>
    <xf numFmtId="0" fontId="55" fillId="0" borderId="0" xfId="0" applyFont="1" applyAlignment="1">
      <alignment horizontal="justify" vertical="center" wrapText="1"/>
    </xf>
    <xf numFmtId="0" fontId="4"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26" xfId="0" applyFont="1" applyBorder="1" applyAlignment="1">
      <alignment horizontal="center" vertical="center" wrapText="1"/>
    </xf>
    <xf numFmtId="0" fontId="1" fillId="0" borderId="160" xfId="0" applyFont="1" applyBorder="1" applyAlignment="1">
      <alignment horizontal="center" vertical="center" wrapText="1"/>
    </xf>
    <xf numFmtId="0" fontId="10" fillId="0" borderId="160" xfId="0" applyFont="1" applyBorder="1" applyAlignment="1">
      <alignment horizontal="justify" vertical="center" wrapText="1"/>
    </xf>
    <xf numFmtId="0" fontId="4" fillId="0" borderId="160" xfId="0" applyFont="1" applyBorder="1" applyAlignment="1">
      <alignment horizontal="center" vertical="center" wrapText="1"/>
    </xf>
    <xf numFmtId="0" fontId="10" fillId="0" borderId="161" xfId="0" applyFont="1" applyBorder="1" applyAlignment="1">
      <alignment horizontal="justify" vertical="center" wrapText="1"/>
    </xf>
    <xf numFmtId="0" fontId="6" fillId="0" borderId="162" xfId="0" applyFont="1" applyBorder="1" applyAlignment="1">
      <alignment horizontal="center" vertical="center" wrapText="1"/>
    </xf>
    <xf numFmtId="0" fontId="1" fillId="0" borderId="127" xfId="0" applyFont="1" applyBorder="1" applyAlignment="1">
      <alignment horizontal="center" vertical="center" wrapText="1"/>
    </xf>
    <xf numFmtId="0" fontId="4" fillId="0" borderId="127" xfId="0" applyFont="1" applyBorder="1" applyAlignment="1">
      <alignment horizontal="center" vertical="center" wrapText="1"/>
    </xf>
    <xf numFmtId="0" fontId="49"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160" xfId="0" applyFont="1" applyBorder="1" applyAlignment="1">
      <alignment horizontal="left" vertical="center" wrapText="1"/>
    </xf>
    <xf numFmtId="0" fontId="10" fillId="0" borderId="161" xfId="0" applyFont="1" applyBorder="1" applyAlignment="1">
      <alignment vertical="center" wrapText="1"/>
    </xf>
    <xf numFmtId="0" fontId="7" fillId="4" borderId="16" xfId="0" applyFont="1" applyFill="1" applyBorder="1"/>
    <xf numFmtId="0" fontId="4" fillId="0" borderId="17" xfId="0" applyFont="1" applyBorder="1" applyAlignment="1">
      <alignment vertical="center"/>
    </xf>
    <xf numFmtId="0" fontId="41" fillId="0" borderId="24" xfId="0" applyFont="1" applyBorder="1" applyAlignment="1">
      <alignment horizontal="center" vertical="center" wrapText="1"/>
    </xf>
    <xf numFmtId="0" fontId="10" fillId="0" borderId="2" xfId="0" applyFont="1" applyBorder="1" applyAlignment="1">
      <alignment horizontal="justify" vertical="center"/>
    </xf>
    <xf numFmtId="0" fontId="10" fillId="0" borderId="27" xfId="0" applyFont="1" applyBorder="1" applyAlignment="1">
      <alignment horizontal="justify"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167" xfId="0" applyFont="1" applyBorder="1" applyAlignment="1">
      <alignment horizontal="center" vertical="center" wrapText="1"/>
    </xf>
    <xf numFmtId="0" fontId="10" fillId="0" borderId="120" xfId="0" applyFont="1" applyBorder="1" applyAlignment="1">
      <alignment horizontal="justify" vertical="center" wrapText="1"/>
    </xf>
    <xf numFmtId="0" fontId="4" fillId="0" borderId="1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8" xfId="0" applyFont="1" applyBorder="1" applyAlignment="1">
      <alignment horizontal="justify" vertical="center" wrapText="1"/>
    </xf>
    <xf numFmtId="0" fontId="10" fillId="0" borderId="121"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69" xfId="0" applyFont="1" applyBorder="1" applyAlignment="1">
      <alignment horizontal="justify" vertical="center" wrapText="1"/>
    </xf>
    <xf numFmtId="0" fontId="10" fillId="0" borderId="107"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0" xfId="0" applyFont="1" applyAlignment="1">
      <alignment horizontal="center"/>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178" xfId="0" applyFont="1" applyBorder="1" applyAlignment="1">
      <alignment vertical="center" wrapText="1"/>
    </xf>
    <xf numFmtId="0" fontId="7" fillId="0" borderId="16" xfId="0" applyFont="1" applyBorder="1" applyAlignment="1">
      <alignment horizontal="center"/>
    </xf>
    <xf numFmtId="0" fontId="4" fillId="0" borderId="0" xfId="0" applyFont="1" applyAlignment="1">
      <alignment horizontal="center" vertical="center"/>
    </xf>
    <xf numFmtId="0" fontId="1" fillId="0" borderId="178" xfId="0" applyFont="1" applyBorder="1" applyAlignment="1">
      <alignment horizontal="center" vertical="center" wrapText="1"/>
    </xf>
    <xf numFmtId="0" fontId="17" fillId="0" borderId="124" xfId="0" applyFont="1" applyBorder="1" applyAlignment="1">
      <alignment horizontal="center"/>
    </xf>
    <xf numFmtId="0" fontId="17" fillId="0" borderId="0" xfId="0" applyFont="1" applyAlignment="1">
      <alignment horizontal="center"/>
    </xf>
    <xf numFmtId="0" fontId="54"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6" xfId="0" applyFont="1" applyBorder="1" applyAlignment="1">
      <alignment horizontal="justify" vertical="center" wrapText="1"/>
    </xf>
    <xf numFmtId="0" fontId="1" fillId="0" borderId="17" xfId="0" applyFont="1" applyBorder="1" applyAlignment="1">
      <alignment vertical="center"/>
    </xf>
    <xf numFmtId="0" fontId="10" fillId="0" borderId="17" xfId="0" applyFont="1" applyBorder="1" applyAlignment="1">
      <alignment vertical="center"/>
    </xf>
    <xf numFmtId="0" fontId="4" fillId="0" borderId="11" xfId="0" applyFont="1" applyBorder="1" applyAlignment="1">
      <alignment horizontal="center" vertical="center"/>
    </xf>
    <xf numFmtId="0" fontId="41" fillId="0" borderId="0" xfId="0" applyFont="1"/>
    <xf numFmtId="0" fontId="41" fillId="0" borderId="6" xfId="0" applyFont="1" applyBorder="1"/>
    <xf numFmtId="0" fontId="41" fillId="0" borderId="16" xfId="0" applyFont="1" applyBorder="1"/>
    <xf numFmtId="0" fontId="41" fillId="0" borderId="7" xfId="0" applyFont="1" applyBorder="1"/>
    <xf numFmtId="0" fontId="41" fillId="0" borderId="10" xfId="0" applyFont="1" applyBorder="1"/>
    <xf numFmtId="0" fontId="41" fillId="0" borderId="11" xfId="0" applyFont="1" applyBorder="1"/>
    <xf numFmtId="0" fontId="19" fillId="0" borderId="0" xfId="0" applyFont="1" applyAlignment="1">
      <alignment horizontal="center" vertical="center"/>
    </xf>
    <xf numFmtId="0" fontId="41" fillId="0" borderId="8" xfId="0" applyFont="1" applyBorder="1"/>
    <xf numFmtId="0" fontId="41" fillId="0" borderId="17" xfId="0" applyFont="1" applyBorder="1"/>
    <xf numFmtId="0" fontId="41" fillId="0" borderId="9" xfId="0" applyFont="1" applyBorder="1"/>
    <xf numFmtId="0" fontId="1" fillId="0" borderId="0" xfId="0" applyFont="1" applyAlignment="1">
      <alignment vertical="center"/>
    </xf>
    <xf numFmtId="0" fontId="4" fillId="0" borderId="128" xfId="0" applyFont="1" applyBorder="1" applyAlignment="1">
      <alignment vertical="center"/>
    </xf>
    <xf numFmtId="0" fontId="4" fillId="0" borderId="129" xfId="0" applyFont="1" applyBorder="1" applyAlignment="1">
      <alignment vertical="center"/>
    </xf>
    <xf numFmtId="0" fontId="1" fillId="0" borderId="129" xfId="0" applyFont="1" applyBorder="1" applyAlignment="1">
      <alignment vertical="center"/>
    </xf>
    <xf numFmtId="0" fontId="4" fillId="0" borderId="129" xfId="0" applyFont="1" applyBorder="1" applyAlignment="1">
      <alignment horizontal="center" vertical="center"/>
    </xf>
    <xf numFmtId="0" fontId="4" fillId="0" borderId="130" xfId="0" applyFont="1" applyBorder="1" applyAlignment="1">
      <alignment vertical="center"/>
    </xf>
    <xf numFmtId="0" fontId="4" fillId="0" borderId="131" xfId="0" applyFont="1" applyBorder="1" applyAlignment="1">
      <alignment vertical="center"/>
    </xf>
    <xf numFmtId="0" fontId="4" fillId="0" borderId="132" xfId="0" applyFont="1" applyBorder="1" applyAlignment="1">
      <alignment vertical="center"/>
    </xf>
    <xf numFmtId="0" fontId="5" fillId="0" borderId="132" xfId="0" applyFont="1" applyBorder="1" applyAlignment="1">
      <alignment horizontal="center" vertical="center"/>
    </xf>
    <xf numFmtId="0" fontId="4" fillId="0" borderId="87" xfId="0" applyFont="1" applyBorder="1" applyAlignment="1">
      <alignment vertical="center"/>
    </xf>
    <xf numFmtId="0" fontId="4" fillId="0" borderId="92" xfId="0" applyFont="1" applyBorder="1" applyAlignment="1">
      <alignment vertical="center"/>
    </xf>
    <xf numFmtId="0" fontId="20" fillId="0" borderId="11" xfId="0" applyFont="1" applyBorder="1" applyAlignment="1">
      <alignment horizontal="center" vertical="center"/>
    </xf>
    <xf numFmtId="0" fontId="7" fillId="0" borderId="42" xfId="0" applyFont="1" applyBorder="1" applyAlignment="1">
      <alignment vertical="center"/>
    </xf>
    <xf numFmtId="0" fontId="7" fillId="0" borderId="43" xfId="0" applyFont="1" applyBorder="1" applyAlignment="1">
      <alignment vertical="center"/>
    </xf>
    <xf numFmtId="1" fontId="6" fillId="0" borderId="0" xfId="0" applyNumberFormat="1" applyFont="1" applyAlignment="1">
      <alignment horizontal="center" vertical="center"/>
    </xf>
    <xf numFmtId="0" fontId="7" fillId="0" borderId="50" xfId="0" applyFont="1" applyBorder="1"/>
    <xf numFmtId="0" fontId="3"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xf>
    <xf numFmtId="165" fontId="4" fillId="0" borderId="0" xfId="0" applyNumberFormat="1" applyFont="1" applyAlignment="1">
      <alignment vertical="center"/>
    </xf>
    <xf numFmtId="0" fontId="23" fillId="0" borderId="0" xfId="0" applyFont="1" applyAlignment="1">
      <alignment horizontal="center" vertical="center"/>
    </xf>
    <xf numFmtId="0" fontId="4" fillId="0" borderId="11" xfId="0" applyFont="1" applyBorder="1" applyAlignment="1">
      <alignment vertical="top" wrapText="1"/>
    </xf>
    <xf numFmtId="0" fontId="4"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4" fillId="0" borderId="11" xfId="0" applyFont="1" applyBorder="1" applyAlignment="1">
      <alignment horizontal="left" vertical="center" wrapText="1"/>
    </xf>
    <xf numFmtId="0" fontId="4" fillId="0" borderId="2" xfId="0" applyFont="1" applyBorder="1" applyAlignment="1">
      <alignment horizontal="center" vertical="center"/>
    </xf>
    <xf numFmtId="0" fontId="4" fillId="4" borderId="24" xfId="0" applyFont="1" applyFill="1" applyBorder="1" applyAlignment="1">
      <alignment horizontal="center" vertical="center"/>
    </xf>
    <xf numFmtId="0" fontId="13" fillId="5" borderId="134" xfId="0" applyFont="1" applyFill="1" applyBorder="1" applyAlignment="1">
      <alignment horizontal="center" vertical="center"/>
    </xf>
    <xf numFmtId="0" fontId="1" fillId="4" borderId="2" xfId="0" applyFont="1" applyFill="1" applyBorder="1" applyAlignment="1">
      <alignment vertical="center" wrapText="1"/>
    </xf>
    <xf numFmtId="0" fontId="4" fillId="4" borderId="24" xfId="0" applyFont="1" applyFill="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xf>
    <xf numFmtId="0" fontId="4" fillId="0" borderId="17" xfId="0" applyFont="1" applyBorder="1" applyAlignment="1">
      <alignment horizontal="center" vertical="center"/>
    </xf>
    <xf numFmtId="0" fontId="6" fillId="0" borderId="17" xfId="0" applyFont="1" applyBorder="1" applyAlignment="1">
      <alignment vertical="center"/>
    </xf>
    <xf numFmtId="0" fontId="4" fillId="0" borderId="9" xfId="0" applyFont="1" applyBorder="1" applyAlignment="1">
      <alignment vertical="center"/>
    </xf>
    <xf numFmtId="0" fontId="4" fillId="0" borderId="93" xfId="0" applyFont="1" applyBorder="1" applyAlignment="1">
      <alignment vertical="center"/>
    </xf>
    <xf numFmtId="1" fontId="13" fillId="0" borderId="94" xfId="0" applyNumberFormat="1" applyFont="1" applyBorder="1" applyAlignment="1">
      <alignment horizontal="center" vertical="center"/>
    </xf>
    <xf numFmtId="0" fontId="4" fillId="0" borderId="95" xfId="0"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9" fontId="51" fillId="6" borderId="0" xfId="1" applyNumberFormat="1" applyFont="1" applyFill="1" applyBorder="1" applyAlignment="1">
      <alignment horizontal="center" vertical="center"/>
    </xf>
    <xf numFmtId="0" fontId="19" fillId="16" borderId="0" xfId="0" applyFont="1" applyFill="1" applyAlignment="1">
      <alignment horizontal="center" vertical="center"/>
    </xf>
    <xf numFmtId="0" fontId="13" fillId="0" borderId="134" xfId="0" applyFont="1" applyBorder="1" applyAlignment="1">
      <alignment horizontal="center" vertical="center"/>
    </xf>
    <xf numFmtId="0" fontId="41" fillId="0" borderId="134" xfId="0" applyFont="1" applyBorder="1" applyAlignment="1">
      <alignment horizontal="center" vertical="center"/>
    </xf>
    <xf numFmtId="0" fontId="6" fillId="5" borderId="2" xfId="0" applyFont="1" applyFill="1" applyBorder="1" applyAlignment="1">
      <alignment horizontal="center" vertical="center" wrapText="1"/>
    </xf>
    <xf numFmtId="0" fontId="4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41" fillId="0" borderId="24" xfId="0" applyFont="1" applyBorder="1" applyAlignment="1">
      <alignment horizontal="center" vertical="center" wrapText="1"/>
    </xf>
    <xf numFmtId="0" fontId="10" fillId="0" borderId="2" xfId="0" applyFont="1" applyBorder="1" applyAlignment="1">
      <alignment horizontal="justify" vertical="center" wrapText="1"/>
    </xf>
    <xf numFmtId="0" fontId="23" fillId="0" borderId="10" xfId="0" applyFont="1" applyBorder="1" applyAlignment="1">
      <alignment horizontal="center" vertical="top" wrapText="1"/>
    </xf>
    <xf numFmtId="0" fontId="23" fillId="0" borderId="0" xfId="0" applyFont="1" applyAlignment="1">
      <alignment horizontal="center" vertical="top" wrapText="1"/>
    </xf>
    <xf numFmtId="0" fontId="23" fillId="0" borderId="92" xfId="0" applyFont="1" applyBorder="1" applyAlignment="1">
      <alignment horizontal="center" vertical="top" wrapText="1"/>
    </xf>
    <xf numFmtId="0" fontId="41" fillId="0" borderId="10" xfId="0" applyFont="1" applyBorder="1" applyAlignment="1">
      <alignment vertical="top" wrapText="1"/>
    </xf>
    <xf numFmtId="0" fontId="41" fillId="0" borderId="0" xfId="0" applyFont="1" applyAlignment="1">
      <alignment vertical="top" wrapText="1"/>
    </xf>
    <xf numFmtId="0" fontId="41" fillId="0" borderId="92" xfId="0" applyFont="1" applyBorder="1" applyAlignment="1">
      <alignment vertical="top" wrapText="1"/>
    </xf>
    <xf numFmtId="0" fontId="10"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0" fillId="0" borderId="2" xfId="0" applyBorder="1" applyAlignment="1">
      <alignment horizontal="justify" vertical="center"/>
    </xf>
    <xf numFmtId="0" fontId="25" fillId="0" borderId="2" xfId="0" applyFont="1" applyBorder="1" applyAlignment="1">
      <alignment horizontal="justify" vertical="center" wrapText="1"/>
    </xf>
    <xf numFmtId="0" fontId="41" fillId="0" borderId="2" xfId="0" applyFont="1" applyBorder="1" applyAlignment="1">
      <alignment horizontal="justify" vertical="center" wrapText="1"/>
    </xf>
    <xf numFmtId="0" fontId="0" fillId="0" borderId="2" xfId="0" applyBorder="1" applyAlignment="1">
      <alignment horizontal="justify" vertical="center" wrapText="1"/>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92" xfId="0" applyFont="1" applyBorder="1" applyAlignment="1">
      <alignment horizontal="center" vertical="center"/>
    </xf>
    <xf numFmtId="0" fontId="4" fillId="0" borderId="141" xfId="0" applyFont="1" applyBorder="1" applyAlignment="1">
      <alignment horizontal="center" vertical="center"/>
    </xf>
    <xf numFmtId="0" fontId="4" fillId="0" borderId="142" xfId="0" applyFont="1" applyBorder="1" applyAlignment="1">
      <alignment horizontal="center" vertical="center"/>
    </xf>
    <xf numFmtId="0" fontId="4" fillId="0" borderId="143" xfId="0" applyFont="1" applyBorder="1" applyAlignment="1">
      <alignment horizontal="center" vertical="center"/>
    </xf>
    <xf numFmtId="0" fontId="44" fillId="4" borderId="24" xfId="0" applyFont="1" applyFill="1" applyBorder="1" applyAlignment="1">
      <alignment horizontal="center" vertical="center" wrapText="1"/>
    </xf>
    <xf numFmtId="0" fontId="44" fillId="4" borderId="66" xfId="0" applyFont="1" applyFill="1" applyBorder="1" applyAlignment="1">
      <alignment horizontal="center" vertical="center" wrapText="1"/>
    </xf>
    <xf numFmtId="0" fontId="39" fillId="4" borderId="88" xfId="0" applyFont="1" applyFill="1" applyBorder="1" applyAlignment="1">
      <alignment horizontal="center" vertical="center"/>
    </xf>
    <xf numFmtId="0" fontId="39" fillId="4" borderId="12" xfId="0" applyFont="1" applyFill="1" applyBorder="1" applyAlignment="1">
      <alignment horizontal="center" vertical="center"/>
    </xf>
    <xf numFmtId="0" fontId="39" fillId="4" borderId="13" xfId="0" applyFont="1" applyFill="1" applyBorder="1" applyAlignment="1">
      <alignment horizontal="center" vertical="center"/>
    </xf>
    <xf numFmtId="0" fontId="39" fillId="4" borderId="22" xfId="0" applyFont="1" applyFill="1" applyBorder="1" applyAlignment="1">
      <alignment horizontal="center" vertical="center"/>
    </xf>
    <xf numFmtId="0" fontId="39" fillId="4" borderId="89" xfId="0" applyFont="1" applyFill="1" applyBorder="1" applyAlignment="1">
      <alignment horizontal="center" vertical="center" wrapText="1"/>
    </xf>
    <xf numFmtId="0" fontId="39" fillId="4" borderId="90" xfId="0" applyFont="1" applyFill="1" applyBorder="1" applyAlignment="1">
      <alignment horizontal="center" vertical="center" wrapText="1"/>
    </xf>
    <xf numFmtId="0" fontId="44" fillId="4" borderId="31" xfId="0" applyFont="1" applyFill="1" applyBorder="1" applyAlignment="1">
      <alignment horizontal="center" vertical="center" wrapText="1"/>
    </xf>
    <xf numFmtId="0" fontId="44" fillId="4" borderId="39" xfId="0" applyFont="1" applyFill="1" applyBorder="1" applyAlignment="1">
      <alignment horizontal="center" vertical="center" wrapText="1"/>
    </xf>
    <xf numFmtId="0" fontId="22" fillId="2" borderId="97" xfId="0" applyFont="1" applyFill="1" applyBorder="1" applyAlignment="1">
      <alignment horizontal="center" vertical="center" wrapText="1"/>
    </xf>
    <xf numFmtId="0" fontId="45" fillId="2" borderId="135" xfId="0" applyFont="1" applyFill="1" applyBorder="1" applyAlignment="1">
      <alignment horizontal="center" vertical="center" wrapText="1"/>
    </xf>
    <xf numFmtId="0" fontId="22" fillId="2" borderId="98" xfId="0" applyFont="1" applyFill="1" applyBorder="1" applyAlignment="1">
      <alignment horizontal="center" vertical="center" wrapText="1"/>
    </xf>
    <xf numFmtId="0" fontId="45" fillId="2" borderId="0" xfId="0" applyFont="1" applyFill="1" applyAlignment="1">
      <alignment horizontal="center" vertical="center" wrapText="1"/>
    </xf>
    <xf numFmtId="0" fontId="22" fillId="2" borderId="99" xfId="0" applyFont="1" applyFill="1" applyBorder="1" applyAlignment="1">
      <alignment horizontal="center" vertical="center" wrapText="1"/>
    </xf>
    <xf numFmtId="0" fontId="45" fillId="2" borderId="136" xfId="0" applyFont="1" applyFill="1" applyBorder="1" applyAlignment="1">
      <alignment horizontal="center" vertical="center" wrapText="1"/>
    </xf>
    <xf numFmtId="0" fontId="44" fillId="4" borderId="91" xfId="0" applyFont="1" applyFill="1" applyBorder="1" applyAlignment="1">
      <alignment horizontal="center" vertical="center" wrapText="1"/>
    </xf>
    <xf numFmtId="0" fontId="44" fillId="4" borderId="96"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23" xfId="0" applyFont="1" applyFill="1" applyBorder="1" applyAlignment="1">
      <alignment horizontal="center" vertical="center" wrapText="1"/>
    </xf>
    <xf numFmtId="0" fontId="44" fillId="4" borderId="32" xfId="0" applyFont="1" applyFill="1" applyBorder="1" applyAlignment="1">
      <alignment horizontal="center" vertical="center" wrapText="1"/>
    </xf>
    <xf numFmtId="0" fontId="1" fillId="0" borderId="108" xfId="0" applyFont="1" applyBorder="1" applyAlignment="1">
      <alignment horizontal="justify" vertical="center" wrapText="1"/>
    </xf>
    <xf numFmtId="0" fontId="1" fillId="0" borderId="83" xfId="0" applyFont="1" applyBorder="1" applyAlignment="1">
      <alignment horizontal="justify" vertical="center" wrapText="1"/>
    </xf>
    <xf numFmtId="0" fontId="1" fillId="0" borderId="109" xfId="0" applyFont="1" applyBorder="1" applyAlignment="1">
      <alignment horizontal="justify" vertical="center" wrapText="1"/>
    </xf>
    <xf numFmtId="0" fontId="1" fillId="0" borderId="86" xfId="0" applyFont="1" applyBorder="1" applyAlignment="1">
      <alignment horizontal="justify" vertical="center" wrapText="1"/>
    </xf>
    <xf numFmtId="0" fontId="1" fillId="0" borderId="110" xfId="0" applyFont="1" applyBorder="1" applyAlignment="1">
      <alignment horizontal="justify" vertical="center" wrapText="1"/>
    </xf>
    <xf numFmtId="0" fontId="1" fillId="0" borderId="8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6" xfId="0" applyFont="1" applyBorder="1" applyAlignment="1">
      <alignment horizontal="justify" vertical="center" wrapText="1"/>
    </xf>
    <xf numFmtId="0" fontId="1" fillId="0" borderId="107" xfId="0" applyFont="1" applyBorder="1" applyAlignment="1">
      <alignment horizontal="left" vertical="center" wrapText="1"/>
    </xf>
    <xf numFmtId="0" fontId="1" fillId="0" borderId="5" xfId="0" applyFont="1" applyBorder="1" applyAlignment="1">
      <alignment horizontal="left" vertical="center" wrapText="1"/>
    </xf>
    <xf numFmtId="0" fontId="1" fillId="0" borderId="81" xfId="0" applyFont="1" applyBorder="1" applyAlignment="1">
      <alignment horizontal="left" vertical="center" wrapText="1"/>
    </xf>
    <xf numFmtId="0" fontId="41"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wrapText="1"/>
    </xf>
    <xf numFmtId="0" fontId="1" fillId="0" borderId="2" xfId="0" applyFont="1" applyBorder="1" applyAlignment="1">
      <alignment horizontal="justify" vertical="center"/>
    </xf>
    <xf numFmtId="0" fontId="24" fillId="0" borderId="22" xfId="0" applyFont="1" applyBorder="1" applyAlignment="1">
      <alignment horizontal="center" vertical="center" textRotation="90"/>
    </xf>
    <xf numFmtId="0" fontId="24" fillId="0" borderId="23" xfId="0" applyFont="1" applyBorder="1" applyAlignment="1">
      <alignment horizontal="center" vertical="center" textRotation="90"/>
    </xf>
    <xf numFmtId="0" fontId="38" fillId="0" borderId="23" xfId="0" applyFont="1" applyBorder="1" applyAlignment="1">
      <alignment horizontal="center" vertical="center" textRotation="90"/>
    </xf>
    <xf numFmtId="0" fontId="38" fillId="0" borderId="25" xfId="0" applyFont="1" applyBorder="1" applyAlignment="1">
      <alignment horizontal="center" vertical="center" textRotation="90"/>
    </xf>
    <xf numFmtId="164" fontId="24" fillId="0" borderId="12" xfId="0" applyNumberFormat="1" applyFont="1" applyBorder="1" applyAlignment="1">
      <alignment horizontal="center" vertical="center"/>
    </xf>
    <xf numFmtId="164" fontId="24" fillId="0" borderId="2" xfId="0" applyNumberFormat="1" applyFont="1" applyBorder="1" applyAlignment="1">
      <alignment horizontal="center" vertical="center"/>
    </xf>
    <xf numFmtId="164" fontId="38" fillId="0" borderId="2" xfId="0" applyNumberFormat="1" applyFont="1" applyBorder="1" applyAlignment="1">
      <alignment horizontal="center" vertical="center"/>
    </xf>
    <xf numFmtId="0" fontId="38" fillId="0" borderId="2" xfId="0" applyFont="1" applyBorder="1" applyAlignment="1">
      <alignment horizontal="center" vertical="center"/>
    </xf>
    <xf numFmtId="0" fontId="38" fillId="0" borderId="14" xfId="0" applyFont="1" applyBorder="1" applyAlignment="1">
      <alignment horizontal="center" vertical="center"/>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2" fillId="17" borderId="120" xfId="0" applyFont="1" applyFill="1" applyBorder="1" applyAlignment="1">
      <alignment horizontal="center" vertical="center" wrapText="1"/>
    </xf>
    <xf numFmtId="0" fontId="45" fillId="17" borderId="120" xfId="0" applyFont="1" applyFill="1" applyBorder="1" applyAlignment="1">
      <alignment horizontal="center" vertical="center" wrapText="1"/>
    </xf>
    <xf numFmtId="0" fontId="0" fillId="17" borderId="120" xfId="0" applyFill="1" applyBorder="1" applyAlignment="1">
      <alignment horizontal="center" vertical="center" wrapText="1"/>
    </xf>
    <xf numFmtId="0" fontId="45" fillId="17" borderId="121" xfId="0" applyFont="1" applyFill="1" applyBorder="1" applyAlignment="1">
      <alignment horizontal="center" vertical="center" wrapText="1"/>
    </xf>
    <xf numFmtId="0" fontId="0" fillId="17" borderId="121" xfId="0" applyFill="1" applyBorder="1" applyAlignment="1">
      <alignment horizontal="center" vertical="center" wrapText="1"/>
    </xf>
    <xf numFmtId="0" fontId="5" fillId="16" borderId="103" xfId="0" applyFont="1" applyFill="1" applyBorder="1" applyAlignment="1">
      <alignment horizontal="center" vertical="center"/>
    </xf>
    <xf numFmtId="0" fontId="5" fillId="16" borderId="18" xfId="0" applyFont="1" applyFill="1" applyBorder="1" applyAlignment="1">
      <alignment horizontal="center" vertical="center"/>
    </xf>
    <xf numFmtId="0" fontId="5" fillId="16" borderId="78" xfId="0" applyFont="1" applyFill="1" applyBorder="1" applyAlignment="1">
      <alignment horizontal="center" vertical="center"/>
    </xf>
    <xf numFmtId="0" fontId="22" fillId="17" borderId="80" xfId="0" applyFont="1" applyFill="1" applyBorder="1" applyAlignment="1">
      <alignment horizontal="center" vertical="center" wrapText="1"/>
    </xf>
    <xf numFmtId="0" fontId="45" fillId="17" borderId="79" xfId="0" applyFont="1" applyFill="1" applyBorder="1" applyAlignment="1">
      <alignment horizontal="center" vertical="center" wrapText="1"/>
    </xf>
    <xf numFmtId="0" fontId="4" fillId="0" borderId="0" xfId="0" applyFont="1" applyAlignment="1">
      <alignment horizontal="center" vertical="center"/>
    </xf>
    <xf numFmtId="0" fontId="37" fillId="0" borderId="44" xfId="0" applyFont="1" applyBorder="1" applyAlignment="1">
      <alignment horizontal="center" vertical="center"/>
    </xf>
    <xf numFmtId="0" fontId="37" fillId="0" borderId="45" xfId="0" applyFont="1" applyBorder="1" applyAlignment="1">
      <alignment horizontal="center" vertical="center"/>
    </xf>
    <xf numFmtId="0" fontId="37" fillId="0" borderId="46" xfId="0" applyFont="1" applyBorder="1" applyAlignment="1">
      <alignment horizontal="center" vertical="center"/>
    </xf>
    <xf numFmtId="0" fontId="3" fillId="17" borderId="138" xfId="0" applyFont="1" applyFill="1" applyBorder="1" applyAlignment="1">
      <alignment horizontal="center" vertical="center" textRotation="90" wrapText="1"/>
    </xf>
    <xf numFmtId="0" fontId="52" fillId="17" borderId="140" xfId="0" applyFont="1" applyFill="1" applyBorder="1" applyAlignment="1">
      <alignment horizontal="center" vertical="center" textRotation="90" wrapText="1"/>
    </xf>
    <xf numFmtId="164" fontId="21" fillId="0" borderId="60" xfId="0" applyNumberFormat="1" applyFont="1" applyBorder="1" applyAlignment="1">
      <alignment horizontal="center" vertical="center"/>
    </xf>
    <xf numFmtId="164" fontId="21" fillId="0" borderId="51"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42" fillId="0" borderId="52" xfId="0" applyNumberFormat="1" applyFont="1" applyBorder="1" applyAlignment="1">
      <alignment horizontal="center" vertical="center"/>
    </xf>
    <xf numFmtId="0" fontId="3" fillId="17" borderId="137" xfId="0" applyFont="1" applyFill="1" applyBorder="1" applyAlignment="1">
      <alignment horizontal="center" vertical="center" textRotation="90" wrapText="1"/>
    </xf>
    <xf numFmtId="0" fontId="52" fillId="17" borderId="139" xfId="0" applyFont="1" applyFill="1" applyBorder="1" applyAlignment="1">
      <alignment horizontal="center" vertical="center" textRotation="90" wrapText="1"/>
    </xf>
    <xf numFmtId="0" fontId="1" fillId="0" borderId="12" xfId="0" applyFont="1" applyBorder="1" applyAlignment="1">
      <alignment horizontal="center" vertical="center" wrapText="1"/>
    </xf>
    <xf numFmtId="0" fontId="6" fillId="5" borderId="120"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4" fillId="0" borderId="13" xfId="0" applyFont="1" applyBorder="1" applyAlignment="1">
      <alignment horizontal="justify" vertical="center" wrapText="1"/>
    </xf>
    <xf numFmtId="0" fontId="41" fillId="0" borderId="24" xfId="0" applyFont="1" applyBorder="1" applyAlignment="1">
      <alignment horizontal="justify" vertical="center" wrapText="1"/>
    </xf>
    <xf numFmtId="0" fontId="41" fillId="17" borderId="120" xfId="0" applyFont="1" applyFill="1" applyBorder="1" applyAlignment="1">
      <alignment horizontal="center" vertical="center" wrapText="1"/>
    </xf>
    <xf numFmtId="0" fontId="41" fillId="17" borderId="121" xfId="0" applyFont="1" applyFill="1" applyBorder="1" applyAlignment="1">
      <alignment horizontal="center" vertical="center" wrapText="1"/>
    </xf>
    <xf numFmtId="0" fontId="1" fillId="0" borderId="12" xfId="0" applyFont="1" applyBorder="1" applyAlignment="1">
      <alignment horizontal="justify" vertical="center" wrapText="1"/>
    </xf>
    <xf numFmtId="0" fontId="0" fillId="0" borderId="12" xfId="0" applyBorder="1" applyAlignment="1">
      <alignment horizontal="justify" vertical="center" wrapText="1"/>
    </xf>
    <xf numFmtId="0" fontId="41" fillId="0" borderId="14" xfId="0" applyFont="1" applyBorder="1" applyAlignment="1">
      <alignment horizontal="justify"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164" fontId="46" fillId="0" borderId="12" xfId="0" applyNumberFormat="1" applyFont="1" applyBorder="1" applyAlignment="1">
      <alignment horizontal="center" vertical="center" wrapText="1"/>
    </xf>
    <xf numFmtId="0" fontId="47" fillId="0" borderId="2" xfId="0" applyFont="1" applyBorder="1" applyAlignment="1">
      <alignment horizontal="center" vertical="center" wrapText="1"/>
    </xf>
    <xf numFmtId="164" fontId="46" fillId="0" borderId="2" xfId="0" applyNumberFormat="1" applyFont="1" applyBorder="1" applyAlignment="1">
      <alignment horizontal="center" vertical="center" wrapText="1"/>
    </xf>
    <xf numFmtId="164" fontId="47" fillId="0" borderId="2" xfId="0" applyNumberFormat="1" applyFont="1" applyBorder="1" applyAlignment="1">
      <alignment horizontal="center" vertical="center" wrapText="1"/>
    </xf>
    <xf numFmtId="0" fontId="47" fillId="0" borderId="14" xfId="0" applyFont="1" applyBorder="1" applyAlignment="1">
      <alignment horizontal="center" vertical="center" wrapText="1"/>
    </xf>
    <xf numFmtId="164" fontId="46" fillId="0" borderId="4" xfId="0" applyNumberFormat="1" applyFont="1" applyBorder="1" applyAlignment="1">
      <alignment horizontal="center" vertical="center" wrapText="1"/>
    </xf>
    <xf numFmtId="164" fontId="46" fillId="0" borderId="27" xfId="0" applyNumberFormat="1" applyFont="1" applyBorder="1" applyAlignment="1">
      <alignment horizontal="center" vertical="center" wrapText="1"/>
    </xf>
    <xf numFmtId="164" fontId="46" fillId="0" borderId="26" xfId="0" applyNumberFormat="1" applyFont="1" applyBorder="1" applyAlignment="1">
      <alignment horizontal="center" vertical="center" wrapText="1"/>
    </xf>
    <xf numFmtId="0" fontId="41" fillId="0" borderId="15" xfId="0" applyFont="1" applyBorder="1" applyAlignment="1">
      <alignment horizontal="center" vertical="center" wrapText="1"/>
    </xf>
    <xf numFmtId="0" fontId="41" fillId="0" borderId="23" xfId="0" applyFont="1" applyBorder="1" applyAlignment="1">
      <alignment horizontal="center" vertical="center" textRotation="90"/>
    </xf>
    <xf numFmtId="0" fontId="41" fillId="0" borderId="25" xfId="0" applyFont="1" applyBorder="1" applyAlignment="1">
      <alignment horizontal="center" vertical="center" textRotation="90"/>
    </xf>
    <xf numFmtId="0" fontId="41" fillId="0" borderId="2" xfId="0" applyFont="1" applyBorder="1" applyAlignment="1">
      <alignment horizontal="center" vertical="center"/>
    </xf>
    <xf numFmtId="0" fontId="41" fillId="0" borderId="14" xfId="0" applyFont="1" applyBorder="1" applyAlignment="1">
      <alignment horizontal="center" vertical="center"/>
    </xf>
    <xf numFmtId="0" fontId="25" fillId="0" borderId="14" xfId="0" applyFont="1" applyBorder="1" applyAlignment="1">
      <alignment horizontal="justify" vertical="center" wrapText="1"/>
    </xf>
    <xf numFmtId="0" fontId="0" fillId="0" borderId="14" xfId="0" applyBorder="1" applyAlignment="1">
      <alignment horizontal="justify" vertical="center" wrapText="1"/>
    </xf>
    <xf numFmtId="0" fontId="24" fillId="5" borderId="47" xfId="0" applyFont="1" applyFill="1" applyBorder="1" applyAlignment="1">
      <alignment horizontal="center" vertical="center"/>
    </xf>
    <xf numFmtId="0" fontId="24" fillId="5" borderId="48" xfId="0" applyFont="1" applyFill="1" applyBorder="1" applyAlignment="1">
      <alignment horizontal="center" vertical="center"/>
    </xf>
    <xf numFmtId="0" fontId="48" fillId="5" borderId="48" xfId="0" applyFont="1" applyFill="1" applyBorder="1" applyAlignment="1">
      <alignment horizontal="center" vertical="center"/>
    </xf>
    <xf numFmtId="0" fontId="0" fillId="0" borderId="49" xfId="0" applyBorder="1" applyAlignment="1">
      <alignment horizontal="center" vertical="center"/>
    </xf>
    <xf numFmtId="0" fontId="6" fillId="5"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38" fillId="0" borderId="45" xfId="0" applyFont="1" applyBorder="1" applyAlignment="1">
      <alignment horizontal="center" vertical="center"/>
    </xf>
    <xf numFmtId="0" fontId="0" fillId="0" borderId="46" xfId="0" applyBorder="1" applyAlignment="1">
      <alignment horizontal="center" vertical="center"/>
    </xf>
    <xf numFmtId="0" fontId="10" fillId="0" borderId="163"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164" xfId="0" applyFont="1" applyBorder="1" applyAlignment="1">
      <alignment horizontal="center" vertical="center" wrapText="1"/>
    </xf>
    <xf numFmtId="0" fontId="1" fillId="0" borderId="108" xfId="0" applyFont="1" applyBorder="1" applyAlignment="1">
      <alignment horizontal="left" vertical="center" wrapText="1"/>
    </xf>
    <xf numFmtId="0" fontId="1" fillId="0" borderId="83" xfId="0" applyFont="1" applyBorder="1" applyAlignment="1">
      <alignment horizontal="left" vertical="center" wrapText="1"/>
    </xf>
    <xf numFmtId="0" fontId="1" fillId="0" borderId="109" xfId="0" applyFont="1" applyBorder="1" applyAlignment="1">
      <alignment horizontal="left" vertical="center" wrapText="1"/>
    </xf>
    <xf numFmtId="0" fontId="1" fillId="0" borderId="86" xfId="0" applyFont="1" applyBorder="1" applyAlignment="1">
      <alignment horizontal="left" vertical="center" wrapText="1"/>
    </xf>
    <xf numFmtId="0" fontId="1" fillId="0" borderId="110" xfId="0" applyFont="1" applyBorder="1" applyAlignment="1">
      <alignment horizontal="left" vertical="center" wrapText="1"/>
    </xf>
    <xf numFmtId="0" fontId="1" fillId="0" borderId="82" xfId="0" applyFont="1" applyBorder="1" applyAlignment="1">
      <alignment horizontal="left" vertical="center" wrapText="1"/>
    </xf>
    <xf numFmtId="0" fontId="10" fillId="0" borderId="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6" xfId="0" applyFont="1" applyBorder="1" applyAlignment="1">
      <alignment horizontal="center" vertical="center" wrapText="1"/>
    </xf>
    <xf numFmtId="0" fontId="11" fillId="0" borderId="0" xfId="0" applyFont="1" applyAlignment="1">
      <alignment horizontal="center"/>
    </xf>
    <xf numFmtId="0" fontId="7" fillId="0" borderId="0" xfId="0" applyFont="1" applyAlignment="1">
      <alignment horizontal="center"/>
    </xf>
    <xf numFmtId="0" fontId="14" fillId="0" borderId="0" xfId="0" applyFont="1" applyAlignment="1">
      <alignment horizontal="center"/>
    </xf>
    <xf numFmtId="0" fontId="9" fillId="16" borderId="0" xfId="0" applyFont="1" applyFill="1" applyAlignment="1">
      <alignment horizontal="center" vertical="center"/>
    </xf>
    <xf numFmtId="49" fontId="7" fillId="0" borderId="0" xfId="0" applyNumberFormat="1"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5" fillId="16" borderId="19" xfId="0" applyFont="1" applyFill="1" applyBorder="1" applyAlignment="1">
      <alignment horizontal="center" vertical="center"/>
    </xf>
    <xf numFmtId="0" fontId="5" fillId="16" borderId="20" xfId="0" applyFont="1" applyFill="1" applyBorder="1" applyAlignment="1">
      <alignment horizontal="center" vertical="center"/>
    </xf>
    <xf numFmtId="0" fontId="7" fillId="16" borderId="84" xfId="0" applyFont="1" applyFill="1" applyBorder="1" applyAlignment="1">
      <alignment horizontal="center" vertical="center"/>
    </xf>
    <xf numFmtId="0" fontId="26" fillId="7" borderId="2" xfId="0" applyFont="1" applyFill="1" applyBorder="1" applyAlignment="1">
      <alignment horizontal="center" vertical="center"/>
    </xf>
    <xf numFmtId="49" fontId="33" fillId="0" borderId="108" xfId="0" applyNumberFormat="1" applyFont="1" applyBorder="1" applyAlignment="1">
      <alignment horizontal="center" vertical="center" wrapText="1"/>
    </xf>
    <xf numFmtId="49" fontId="33" fillId="0" borderId="109" xfId="0" applyNumberFormat="1" applyFont="1" applyBorder="1" applyAlignment="1">
      <alignment horizontal="center" vertical="center" wrapText="1"/>
    </xf>
    <xf numFmtId="49" fontId="33" fillId="0" borderId="110" xfId="0" applyNumberFormat="1" applyFont="1" applyBorder="1" applyAlignment="1">
      <alignment horizontal="center" vertical="center" wrapText="1"/>
    </xf>
    <xf numFmtId="1" fontId="27" fillId="5" borderId="2" xfId="0" applyNumberFormat="1" applyFont="1" applyFill="1" applyBorder="1" applyAlignment="1">
      <alignment horizontal="center" vertical="center"/>
    </xf>
    <xf numFmtId="0" fontId="27" fillId="5" borderId="2" xfId="0" applyFont="1" applyFill="1" applyBorder="1" applyAlignment="1">
      <alignment horizontal="center" vertical="center"/>
    </xf>
    <xf numFmtId="49" fontId="1" fillId="0" borderId="2" xfId="0" applyNumberFormat="1" applyFont="1" applyBorder="1" applyAlignment="1">
      <alignment horizontal="justify" vertical="center" wrapText="1"/>
    </xf>
    <xf numFmtId="49" fontId="1" fillId="0" borderId="2" xfId="0" applyNumberFormat="1" applyFont="1" applyBorder="1" applyAlignment="1">
      <alignment horizontal="justify" vertical="center"/>
    </xf>
    <xf numFmtId="0" fontId="1" fillId="5" borderId="4" xfId="0" applyFont="1" applyFill="1" applyBorder="1" applyAlignment="1">
      <alignment horizontal="center" vertical="center" wrapText="1"/>
    </xf>
    <xf numFmtId="0" fontId="25" fillId="0" borderId="27" xfId="0" applyFont="1" applyBorder="1" applyAlignment="1">
      <alignment horizontal="center" vertical="center"/>
    </xf>
    <xf numFmtId="0" fontId="25" fillId="0" borderId="26" xfId="0" applyFont="1" applyBorder="1" applyAlignment="1">
      <alignment horizontal="center" vertical="center"/>
    </xf>
    <xf numFmtId="49" fontId="1" fillId="0" borderId="107" xfId="0" applyNumberFormat="1" applyFont="1" applyBorder="1" applyAlignment="1">
      <alignment horizontal="justify" vertical="center"/>
    </xf>
    <xf numFmtId="49" fontId="1" fillId="0" borderId="5" xfId="0" applyNumberFormat="1" applyFont="1" applyBorder="1" applyAlignment="1">
      <alignment horizontal="justify" vertical="center"/>
    </xf>
    <xf numFmtId="49" fontId="1" fillId="0" borderId="81" xfId="0" applyNumberFormat="1" applyFont="1" applyBorder="1" applyAlignment="1">
      <alignment horizontal="justify" vertical="center"/>
    </xf>
    <xf numFmtId="1" fontId="27" fillId="5" borderId="108" xfId="0" applyNumberFormat="1" applyFont="1" applyFill="1" applyBorder="1" applyAlignment="1">
      <alignment horizontal="center" vertical="center"/>
    </xf>
    <xf numFmtId="1" fontId="27" fillId="5" borderId="110" xfId="0" applyNumberFormat="1" applyFont="1" applyFill="1" applyBorder="1" applyAlignment="1">
      <alignment horizontal="center" vertical="center"/>
    </xf>
    <xf numFmtId="49" fontId="1" fillId="0" borderId="107" xfId="0" applyNumberFormat="1" applyFont="1" applyBorder="1" applyAlignment="1">
      <alignment horizontal="justify" vertical="center" wrapText="1"/>
    </xf>
    <xf numFmtId="49" fontId="1" fillId="0" borderId="5" xfId="0" applyNumberFormat="1" applyFont="1" applyBorder="1" applyAlignment="1">
      <alignment horizontal="justify" vertical="center" wrapText="1"/>
    </xf>
    <xf numFmtId="49" fontId="1" fillId="0" borderId="81" xfId="0" applyNumberFormat="1" applyFont="1" applyBorder="1" applyAlignment="1">
      <alignment horizontal="justify" vertical="center" wrapText="1"/>
    </xf>
    <xf numFmtId="1" fontId="1" fillId="5" borderId="4" xfId="0" applyNumberFormat="1"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25" xfId="0" applyFont="1" applyFill="1" applyBorder="1" applyAlignment="1">
      <alignment horizontal="center" vertical="center" wrapText="1"/>
    </xf>
    <xf numFmtId="0" fontId="29" fillId="0" borderId="0" xfId="0" applyFont="1" applyAlignment="1">
      <alignment horizontal="center" vertical="center" wrapText="1"/>
    </xf>
    <xf numFmtId="0" fontId="14" fillId="0" borderId="0" xfId="0" applyFont="1" applyAlignment="1">
      <alignment horizontal="center" vertical="top"/>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103"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8"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36" xfId="0" applyFont="1" applyBorder="1" applyAlignment="1">
      <alignment horizontal="center" vertical="center" wrapText="1"/>
    </xf>
    <xf numFmtId="0" fontId="13" fillId="0" borderId="122"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5" xfId="0" applyFont="1" applyBorder="1" applyAlignment="1">
      <alignment horizontal="center" vertical="center" wrapText="1"/>
    </xf>
    <xf numFmtId="0" fontId="19" fillId="16" borderId="105" xfId="0" applyFont="1" applyFill="1" applyBorder="1" applyAlignment="1">
      <alignment horizontal="center" vertical="center" wrapText="1"/>
    </xf>
    <xf numFmtId="0" fontId="19" fillId="16" borderId="133" xfId="0" applyFont="1" applyFill="1" applyBorder="1" applyAlignment="1">
      <alignment horizontal="center" vertical="center" wrapText="1"/>
    </xf>
    <xf numFmtId="0" fontId="19" fillId="16" borderId="77" xfId="0" applyFont="1" applyFill="1" applyBorder="1" applyAlignment="1">
      <alignment horizontal="center" vertical="center" wrapText="1"/>
    </xf>
    <xf numFmtId="0" fontId="13"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1" fillId="6" borderId="34" xfId="0" applyFont="1" applyFill="1" applyBorder="1" applyAlignment="1">
      <alignment horizontal="center" vertical="center" wrapText="1"/>
    </xf>
    <xf numFmtId="0" fontId="21" fillId="6" borderId="36"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21" fillId="12" borderId="22"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2" fillId="12" borderId="14"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7" xfId="0" applyFont="1" applyBorder="1" applyAlignment="1">
      <alignment horizontal="center" vertical="center" wrapText="1"/>
    </xf>
    <xf numFmtId="0" fontId="57" fillId="0" borderId="0" xfId="0" applyFont="1" applyAlignment="1">
      <alignment horizontal="center" vertical="center" wrapText="1"/>
    </xf>
    <xf numFmtId="0" fontId="1" fillId="0" borderId="120" xfId="0" applyFont="1" applyBorder="1" applyAlignment="1">
      <alignment horizontal="center" vertical="top" wrapText="1"/>
    </xf>
    <xf numFmtId="0" fontId="1" fillId="0" borderId="27" xfId="0" applyFont="1" applyBorder="1" applyAlignment="1">
      <alignment horizontal="center" vertical="top" wrapText="1"/>
    </xf>
    <xf numFmtId="0" fontId="1" fillId="0" borderId="121" xfId="0" applyFont="1" applyBorder="1" applyAlignment="1">
      <alignment horizontal="center" vertical="top" wrapText="1"/>
    </xf>
    <xf numFmtId="0" fontId="1" fillId="8" borderId="2"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3" fillId="0" borderId="31" xfId="0" applyFont="1" applyBorder="1" applyAlignment="1">
      <alignment horizontal="center" vertical="center" wrapText="1"/>
    </xf>
    <xf numFmtId="0" fontId="13" fillId="0" borderId="30" xfId="0" applyFont="1" applyBorder="1" applyAlignment="1">
      <alignment horizontal="center" vertical="center" wrapText="1"/>
    </xf>
    <xf numFmtId="0" fontId="1" fillId="0" borderId="17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80" xfId="0" applyFont="1" applyBorder="1" applyAlignment="1">
      <alignment horizontal="center" vertical="center" wrapText="1"/>
    </xf>
    <xf numFmtId="0" fontId="1" fillId="0" borderId="26" xfId="0" applyFont="1" applyBorder="1" applyAlignment="1">
      <alignment horizontal="center" vertical="center" wrapText="1"/>
    </xf>
    <xf numFmtId="0" fontId="22" fillId="2" borderId="118" xfId="0" applyFont="1" applyFill="1" applyBorder="1" applyAlignment="1">
      <alignment horizontal="center" vertical="center" wrapText="1"/>
    </xf>
    <xf numFmtId="0" fontId="32" fillId="2" borderId="119" xfId="0" applyFont="1" applyFill="1" applyBorder="1" applyAlignment="1">
      <alignment horizontal="center" vertical="center" wrapText="1"/>
    </xf>
    <xf numFmtId="0" fontId="5" fillId="16" borderId="0" xfId="0" applyFont="1" applyFill="1" applyAlignment="1">
      <alignment horizontal="center" vertical="center"/>
    </xf>
    <xf numFmtId="0" fontId="7" fillId="16" borderId="0" xfId="0" applyFont="1" applyFill="1" applyAlignment="1">
      <alignment vertical="center"/>
    </xf>
    <xf numFmtId="0" fontId="7" fillId="16" borderId="92" xfId="0" applyFont="1" applyFill="1" applyBorder="1" applyAlignment="1">
      <alignment vertical="center"/>
    </xf>
    <xf numFmtId="0" fontId="7" fillId="0" borderId="98" xfId="0" applyFont="1" applyBorder="1" applyAlignment="1"/>
    <xf numFmtId="0" fontId="7" fillId="0" borderId="99" xfId="0" applyFont="1" applyBorder="1" applyAlignment="1"/>
    <xf numFmtId="0" fontId="32" fillId="2" borderId="100" xfId="0" applyFont="1" applyFill="1" applyBorder="1" applyAlignment="1">
      <alignment horizontal="center" vertical="center" wrapText="1"/>
    </xf>
    <xf numFmtId="0" fontId="7" fillId="0" borderId="101" xfId="0" applyFont="1" applyBorder="1" applyAlignment="1"/>
    <xf numFmtId="0" fontId="7" fillId="0" borderId="102" xfId="0" applyFont="1" applyBorder="1" applyAlignment="1"/>
    <xf numFmtId="0" fontId="31" fillId="9" borderId="111"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69" xfId="0" applyFont="1" applyFill="1" applyBorder="1" applyAlignment="1">
      <alignment horizontal="center" vertical="center"/>
    </xf>
    <xf numFmtId="0" fontId="31" fillId="9" borderId="59" xfId="0" applyFont="1" applyFill="1" applyBorder="1" applyAlignment="1">
      <alignment horizontal="center" vertical="center"/>
    </xf>
    <xf numFmtId="0" fontId="31" fillId="9" borderId="112" xfId="0" applyFont="1" applyFill="1" applyBorder="1" applyAlignment="1">
      <alignment horizontal="center" vertical="center" wrapText="1"/>
    </xf>
    <xf numFmtId="0" fontId="31" fillId="9" borderId="113" xfId="0" applyFont="1" applyFill="1" applyBorder="1" applyAlignment="1">
      <alignment horizontal="center" vertical="center" wrapText="1"/>
    </xf>
    <xf numFmtId="0" fontId="24" fillId="0" borderId="56" xfId="0" applyFont="1" applyBorder="1" applyAlignment="1">
      <alignment horizontal="center" vertical="center"/>
    </xf>
    <xf numFmtId="0" fontId="30" fillId="0" borderId="55" xfId="0" applyFont="1" applyBorder="1" applyAlignment="1">
      <alignment horizontal="center" vertical="center"/>
    </xf>
    <xf numFmtId="0" fontId="7" fillId="0" borderId="55" xfId="0" applyFont="1" applyBorder="1" applyAlignment="1">
      <alignment vertical="center"/>
    </xf>
    <xf numFmtId="0" fontId="7" fillId="0" borderId="54" xfId="0" applyFont="1" applyBorder="1" applyAlignment="1">
      <alignment vertical="center"/>
    </xf>
    <xf numFmtId="0" fontId="7" fillId="0" borderId="53" xfId="0" applyFont="1" applyBorder="1" applyAlignment="1">
      <alignment vertical="center"/>
    </xf>
    <xf numFmtId="0" fontId="7" fillId="0" borderId="0" xfId="0" applyFont="1" applyAlignment="1">
      <alignment vertical="center"/>
    </xf>
    <xf numFmtId="0" fontId="7" fillId="0" borderId="5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10" fillId="0" borderId="120" xfId="0" applyFont="1" applyBorder="1" applyAlignment="1">
      <alignment horizontal="center" vertical="center" wrapText="1"/>
    </xf>
    <xf numFmtId="0" fontId="15" fillId="0" borderId="10" xfId="0" applyFont="1" applyBorder="1" applyAlignment="1">
      <alignment horizontal="center" vertical="center"/>
    </xf>
    <xf numFmtId="0" fontId="15" fillId="0" borderId="0" xfId="0" applyFont="1" applyAlignment="1">
      <alignment horizontal="center" vertical="center"/>
    </xf>
    <xf numFmtId="0" fontId="31" fillId="18" borderId="170" xfId="0" applyFont="1" applyFill="1" applyBorder="1" applyAlignment="1">
      <alignment horizontal="center" vertical="center" wrapText="1"/>
    </xf>
    <xf numFmtId="0" fontId="1" fillId="18" borderId="171" xfId="0" applyFont="1" applyFill="1" applyBorder="1" applyAlignment="1">
      <alignment vertical="center"/>
    </xf>
    <xf numFmtId="0" fontId="31" fillId="18" borderId="172" xfId="0" applyFont="1" applyFill="1" applyBorder="1" applyAlignment="1">
      <alignment horizontal="center" vertical="center" wrapText="1"/>
    </xf>
    <xf numFmtId="0" fontId="1" fillId="18" borderId="0" xfId="0" applyFont="1" applyFill="1" applyAlignment="1">
      <alignment vertical="center"/>
    </xf>
    <xf numFmtId="0" fontId="31" fillId="18" borderId="62" xfId="0" applyFont="1" applyFill="1" applyBorder="1" applyAlignment="1">
      <alignment horizontal="center" vertical="center" wrapText="1"/>
    </xf>
    <xf numFmtId="0" fontId="1" fillId="18" borderId="159" xfId="0" applyFont="1" applyFill="1" applyBorder="1" applyAlignment="1">
      <alignment horizontal="center" vertical="center"/>
    </xf>
    <xf numFmtId="0" fontId="31" fillId="18" borderId="61" xfId="0" applyFont="1" applyFill="1" applyBorder="1" applyAlignment="1">
      <alignment horizontal="center" vertical="center" wrapText="1"/>
    </xf>
    <xf numFmtId="0" fontId="31" fillId="18" borderId="157" xfId="0" applyFont="1" applyFill="1" applyBorder="1" applyAlignment="1">
      <alignment horizontal="center" vertical="center" wrapText="1"/>
    </xf>
    <xf numFmtId="0" fontId="1" fillId="18" borderId="64" xfId="0" applyFont="1" applyFill="1" applyBorder="1" applyAlignment="1">
      <alignment vertical="center"/>
    </xf>
    <xf numFmtId="0" fontId="1" fillId="18" borderId="158" xfId="0" applyFont="1" applyFill="1" applyBorder="1" applyAlignment="1">
      <alignment vertical="center"/>
    </xf>
    <xf numFmtId="0" fontId="31" fillId="0" borderId="1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9" xfId="0" applyFont="1" applyBorder="1" applyAlignment="1">
      <alignment horizontal="center" vertical="center" wrapText="1"/>
    </xf>
    <xf numFmtId="0" fontId="15" fillId="0" borderId="173" xfId="0" applyFont="1" applyBorder="1" applyAlignment="1">
      <alignment horizontal="center" vertical="center" textRotation="90" wrapText="1"/>
    </xf>
    <xf numFmtId="0" fontId="12" fillId="0" borderId="174" xfId="0" applyFont="1" applyBorder="1" applyAlignment="1">
      <alignment horizontal="center" vertical="center" textRotation="90" wrapText="1"/>
    </xf>
    <xf numFmtId="0" fontId="12" fillId="0" borderId="151" xfId="0" applyFont="1" applyBorder="1" applyAlignment="1">
      <alignment horizontal="center" vertical="center" textRotation="90" wrapText="1"/>
    </xf>
    <xf numFmtId="0" fontId="12" fillId="0" borderId="154" xfId="0" applyFont="1" applyBorder="1" applyAlignment="1">
      <alignment horizontal="center" vertical="center" textRotation="90" wrapText="1"/>
    </xf>
    <xf numFmtId="0" fontId="15" fillId="0" borderId="149" xfId="0" applyFont="1" applyBorder="1" applyAlignment="1">
      <alignment horizontal="center" vertical="center" textRotation="90" wrapText="1"/>
    </xf>
    <xf numFmtId="0" fontId="15" fillId="0" borderId="151" xfId="0" applyFont="1" applyBorder="1" applyAlignment="1">
      <alignment vertical="center" textRotation="90"/>
    </xf>
    <xf numFmtId="0" fontId="15" fillId="0" borderId="166" xfId="0" applyFont="1" applyBorder="1" applyAlignment="1">
      <alignment vertical="center" textRotation="90"/>
    </xf>
    <xf numFmtId="0" fontId="15" fillId="0" borderId="154" xfId="0" applyFont="1" applyBorder="1" applyAlignment="1">
      <alignment vertical="center" textRotation="90"/>
    </xf>
    <xf numFmtId="0" fontId="55"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5" xfId="0" applyFont="1" applyBorder="1" applyAlignment="1">
      <alignment horizontal="center" vertical="center" wrapText="1"/>
    </xf>
    <xf numFmtId="0" fontId="10" fillId="0" borderId="175" xfId="0" applyFont="1" applyBorder="1" applyAlignment="1">
      <alignment horizontal="center" vertical="center" wrapText="1"/>
    </xf>
    <xf numFmtId="0" fontId="10" fillId="0" borderId="176" xfId="0" applyFont="1" applyBorder="1" applyAlignment="1">
      <alignment horizontal="center" vertical="center" wrapText="1"/>
    </xf>
    <xf numFmtId="0" fontId="10" fillId="0" borderId="177" xfId="0" applyFont="1" applyBorder="1" applyAlignment="1">
      <alignment horizontal="center" vertical="center" wrapText="1"/>
    </xf>
    <xf numFmtId="0" fontId="15" fillId="0" borderId="149" xfId="0" applyFont="1" applyBorder="1" applyAlignment="1">
      <alignment horizontal="center" vertical="center" textRotation="90"/>
    </xf>
    <xf numFmtId="0" fontId="15" fillId="0" borderId="151" xfId="0" applyFont="1" applyBorder="1" applyAlignment="1">
      <alignment horizontal="center" vertical="center" textRotation="90"/>
    </xf>
    <xf numFmtId="0" fontId="15" fillId="0" borderId="154" xfId="0" applyFont="1" applyBorder="1" applyAlignment="1">
      <alignment horizontal="center" vertical="center" textRotation="90"/>
    </xf>
    <xf numFmtId="0" fontId="6" fillId="0" borderId="57" xfId="0" applyFont="1" applyBorder="1" applyAlignment="1">
      <alignment horizontal="center" vertical="center" wrapText="1"/>
    </xf>
    <xf numFmtId="0" fontId="15" fillId="0" borderId="144" xfId="0" applyFont="1" applyBorder="1" applyAlignment="1">
      <alignment horizontal="center" vertical="center" textRotation="90"/>
    </xf>
    <xf numFmtId="0" fontId="15" fillId="0" borderId="65" xfId="0" applyFont="1" applyBorder="1" applyAlignment="1">
      <alignment horizontal="center" vertical="center" textRotation="90"/>
    </xf>
    <xf numFmtId="0" fontId="55" fillId="0" borderId="65" xfId="0" applyFont="1" applyBorder="1" applyAlignment="1">
      <alignment horizontal="center" vertical="center" textRotation="90"/>
    </xf>
    <xf numFmtId="0" fontId="55" fillId="0" borderId="147" xfId="0" applyFont="1" applyBorder="1" applyAlignment="1">
      <alignment horizontal="center" vertical="center" textRotation="90"/>
    </xf>
    <xf numFmtId="0" fontId="6" fillId="0" borderId="32" xfId="0" applyFont="1" applyBorder="1" applyAlignment="1">
      <alignment horizontal="center" vertical="center" wrapText="1"/>
    </xf>
    <xf numFmtId="0" fontId="10" fillId="0" borderId="108" xfId="0" applyFont="1" applyBorder="1" applyAlignment="1">
      <alignment horizontal="justify" vertical="center" wrapText="1"/>
    </xf>
    <xf numFmtId="0" fontId="10" fillId="0" borderId="14" xfId="0" applyFont="1" applyBorder="1" applyAlignment="1">
      <alignment horizontal="justify" vertical="center" wrapText="1"/>
    </xf>
    <xf numFmtId="0" fontId="6" fillId="0" borderId="167" xfId="0" applyFont="1" applyBorder="1" applyAlignment="1">
      <alignment horizontal="center" vertical="center" wrapText="1"/>
    </xf>
    <xf numFmtId="0" fontId="10" fillId="6" borderId="2" xfId="0" applyFont="1" applyFill="1" applyBorder="1" applyAlignment="1">
      <alignment horizontal="left" vertical="center" wrapText="1"/>
    </xf>
    <xf numFmtId="0" fontId="10" fillId="0" borderId="58" xfId="0" applyFont="1" applyBorder="1" applyAlignment="1">
      <alignment horizontal="center" vertical="center" wrapText="1"/>
    </xf>
    <xf numFmtId="0" fontId="58" fillId="0" borderId="0" xfId="0" applyFont="1" applyAlignment="1">
      <alignment horizontal="center" vertical="center"/>
    </xf>
  </cellXfs>
  <cellStyles count="2">
    <cellStyle name="Hipervínculo" xfId="1" builtinId="8"/>
    <cellStyle name="Normal" xfId="0" builtinId="0"/>
  </cellStyles>
  <dxfs count="497">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3399FF"/>
      <color rgb="FFCCFF66"/>
      <color rgb="FFFFFF99"/>
      <color rgb="FFFF0000"/>
      <color rgb="FF009900"/>
      <color rgb="FFEE0000"/>
      <color rgb="FFFF6600"/>
      <color rgb="FF8E0000"/>
      <color rgb="FFFF9900"/>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axId val="-446257616"/>
        <c:axId val="-44626523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85.791666666666671</c:v>
                </c:pt>
                <c:pt idx="1">
                  <c:v>69.692307692307693</c:v>
                </c:pt>
                <c:pt idx="2">
                  <c:v>76.265822784810126</c:v>
                </c:pt>
                <c:pt idx="3">
                  <c:v>35</c:v>
                </c:pt>
              </c:numCache>
            </c:numRef>
          </c:yVal>
          <c:smooth val="0"/>
          <c:extLs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446257616"/>
        <c:axId val="-446265232"/>
      </c:scatterChart>
      <c:catAx>
        <c:axId val="-44625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5232"/>
        <c:crosses val="autoZero"/>
        <c:auto val="1"/>
        <c:lblAlgn val="ctr"/>
        <c:lblOffset val="100"/>
        <c:noMultiLvlLbl val="0"/>
      </c:catAx>
      <c:valAx>
        <c:axId val="-4462652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76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446266864"/>
        <c:axId val="-44626305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81</c:v>
                </c:pt>
                <c:pt idx="1">
                  <c:v>87.1</c:v>
                </c:pt>
                <c:pt idx="2">
                  <c:v>86.666666666666671</c:v>
                </c:pt>
                <c:pt idx="3">
                  <c:v>85</c:v>
                </c:pt>
                <c:pt idx="4">
                  <c:v>80</c:v>
                </c:pt>
              </c:numCache>
            </c:numRef>
          </c:yVal>
          <c:smooth val="0"/>
          <c:extLs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446266864"/>
        <c:axId val="-446263056"/>
      </c:scatterChart>
      <c:catAx>
        <c:axId val="-44626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3056"/>
        <c:crosses val="autoZero"/>
        <c:auto val="1"/>
        <c:lblAlgn val="ctr"/>
        <c:lblOffset val="100"/>
        <c:noMultiLvlLbl val="0"/>
      </c:catAx>
      <c:valAx>
        <c:axId val="-4462630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68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cat>
          <c:val>
            <c:numRef>
              <c:f>Gráficas!$K$80:$K$85</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446259248"/>
        <c:axId val="-446258160"/>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bubble3D val="0"/>
            <c:extLs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xVal>
          <c:yVal>
            <c:numRef>
              <c:f>Gráficas!$L$80:$L$85</c:f>
              <c:numCache>
                <c:formatCode>0</c:formatCode>
                <c:ptCount val="6"/>
                <c:pt idx="0">
                  <c:v>69</c:v>
                </c:pt>
                <c:pt idx="1">
                  <c:v>86.666666666666671</c:v>
                </c:pt>
                <c:pt idx="2">
                  <c:v>50.5</c:v>
                </c:pt>
                <c:pt idx="3">
                  <c:v>20</c:v>
                </c:pt>
                <c:pt idx="4">
                  <c:v>90</c:v>
                </c:pt>
                <c:pt idx="5">
                  <c:v>90</c:v>
                </c:pt>
              </c:numCache>
            </c:numRef>
          </c:yVal>
          <c:smooth val="0"/>
          <c:extLs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446259248"/>
        <c:axId val="-446258160"/>
      </c:scatterChart>
      <c:catAx>
        <c:axId val="-44625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8160"/>
        <c:crosses val="autoZero"/>
        <c:auto val="1"/>
        <c:lblAlgn val="ctr"/>
        <c:lblOffset val="100"/>
        <c:noMultiLvlLbl val="0"/>
      </c:catAx>
      <c:valAx>
        <c:axId val="-4462581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92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446254352"/>
        <c:axId val="-4462625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75.409836065573771</c:v>
                </c:pt>
              </c:numCache>
            </c:numRef>
          </c:yVal>
          <c:smooth val="0"/>
          <c:extLs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446254352"/>
        <c:axId val="-446262512"/>
      </c:scatterChart>
      <c:catAx>
        <c:axId val="-44625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2512"/>
        <c:crosses val="autoZero"/>
        <c:auto val="1"/>
        <c:lblAlgn val="ctr"/>
        <c:lblOffset val="100"/>
        <c:noMultiLvlLbl val="0"/>
      </c:catAx>
      <c:valAx>
        <c:axId val="-4462625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43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79767356253106159"/>
        </c:manualLayout>
      </c:layout>
      <c:barChart>
        <c:barDir val="col"/>
        <c:grouping val="clustered"/>
        <c:varyColors val="0"/>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446253808"/>
        <c:axId val="-446264144"/>
      </c:barChart>
      <c:scatterChart>
        <c:scatterStyle val="lineMarker"/>
        <c:varyColors val="0"/>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90</c:v>
                </c:pt>
                <c:pt idx="1">
                  <c:v>67.5</c:v>
                </c:pt>
                <c:pt idx="2">
                  <c:v>72.857142857142861</c:v>
                </c:pt>
                <c:pt idx="3">
                  <c:v>72.307692307692307</c:v>
                </c:pt>
                <c:pt idx="4">
                  <c:v>78.695652173913047</c:v>
                </c:pt>
                <c:pt idx="5">
                  <c:v>76.25</c:v>
                </c:pt>
                <c:pt idx="6">
                  <c:v>85</c:v>
                </c:pt>
                <c:pt idx="7">
                  <c:v>90</c:v>
                </c:pt>
                <c:pt idx="8">
                  <c:v>85</c:v>
                </c:pt>
                <c:pt idx="9">
                  <c:v>85</c:v>
                </c:pt>
                <c:pt idx="10">
                  <c:v>85</c:v>
                </c:pt>
                <c:pt idx="11">
                  <c:v>55.833333333333336</c:v>
                </c:pt>
              </c:numCache>
            </c:numRef>
          </c:yVal>
          <c:smooth val="0"/>
          <c:extLs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446253808"/>
        <c:axId val="-446264144"/>
      </c:scatterChart>
      <c:catAx>
        <c:axId val="-446253808"/>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4144"/>
        <c:crosses val="autoZero"/>
        <c:auto val="1"/>
        <c:lblAlgn val="ctr"/>
        <c:lblOffset val="100"/>
        <c:tickMarkSkip val="1"/>
        <c:noMultiLvlLbl val="0"/>
      </c:catAx>
      <c:valAx>
        <c:axId val="-4462641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38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4123858024691345"/>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Gráficas!$J$131:$J$134</c:f>
              <c:strCache>
                <c:ptCount val="4"/>
                <c:pt idx="0">
                  <c:v>Gestión de la información</c:v>
                </c:pt>
                <c:pt idx="1">
                  <c:v>Administración del talento humano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446254896"/>
        <c:axId val="-446263600"/>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c:v>
                </c:pt>
                <c:pt idx="1">
                  <c:v>Administración del talento humano</c:v>
                </c:pt>
                <c:pt idx="2">
                  <c:v>Desvinculación asistida</c:v>
                </c:pt>
                <c:pt idx="3">
                  <c:v>Gestión del conocimiento</c:v>
                </c:pt>
              </c:strCache>
            </c:strRef>
          </c:xVal>
          <c:yVal>
            <c:numRef>
              <c:f>Gráficas!$L$131:$L$134</c:f>
              <c:numCache>
                <c:formatCode>0</c:formatCode>
                <c:ptCount val="4"/>
                <c:pt idx="0">
                  <c:v>80</c:v>
                </c:pt>
                <c:pt idx="1">
                  <c:v>20</c:v>
                </c:pt>
                <c:pt idx="2" formatCode="General">
                  <c:v>20</c:v>
                </c:pt>
                <c:pt idx="3" formatCode="General">
                  <c:v>50</c:v>
                </c:pt>
              </c:numCache>
            </c:numRef>
          </c:yVal>
          <c:smooth val="0"/>
          <c:extLs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446254896"/>
        <c:axId val="-446263600"/>
      </c:scatterChart>
      <c:catAx>
        <c:axId val="-44625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3600"/>
        <c:crosses val="autoZero"/>
        <c:auto val="0"/>
        <c:lblAlgn val="ctr"/>
        <c:lblOffset val="100"/>
        <c:noMultiLvlLbl val="0"/>
      </c:catAx>
      <c:valAx>
        <c:axId val="-44626360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48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8043611111111109"/>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446261968"/>
        <c:axId val="-446257072"/>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77.908396464646472</c:v>
                </c:pt>
                <c:pt idx="1">
                  <c:v>73.540656075673056</c:v>
                </c:pt>
                <c:pt idx="2">
                  <c:v>84.024509803921575</c:v>
                </c:pt>
                <c:pt idx="3">
                  <c:v>74.37882882882883</c:v>
                </c:pt>
                <c:pt idx="4">
                  <c:v>81.28125</c:v>
                </c:pt>
              </c:numCache>
            </c:numRef>
          </c:yVal>
          <c:smooth val="0"/>
          <c:extLs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446261968"/>
        <c:axId val="-446257072"/>
      </c:scatterChart>
      <c:catAx>
        <c:axId val="-44626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7072"/>
        <c:crosses val="autoZero"/>
        <c:auto val="1"/>
        <c:lblAlgn val="ctr"/>
        <c:lblOffset val="100"/>
        <c:noMultiLvlLbl val="0"/>
      </c:catAx>
      <c:valAx>
        <c:axId val="-44625707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1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34E-2"/>
          <c:y val="3.6529666037268628E-2"/>
          <c:w val="0.93729898132856238"/>
          <c:h val="0.70721163209430726"/>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446260880"/>
        <c:axId val="-446256528"/>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F89D-4AA7-AF93-4680ECAAFF89}"/>
              </c:ext>
            </c:extLst>
          </c:dPt>
          <c:dPt>
            <c:idx val="4"/>
            <c:bubble3D val="0"/>
            <c:extLs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83.181818181818187</c:v>
                </c:pt>
                <c:pt idx="1">
                  <c:v>77.222222222222229</c:v>
                </c:pt>
                <c:pt idx="2">
                  <c:v>75.775000000000006</c:v>
                </c:pt>
                <c:pt idx="3">
                  <c:v>75.454545454545453</c:v>
                </c:pt>
                <c:pt idx="4">
                  <c:v>70</c:v>
                </c:pt>
                <c:pt idx="5">
                  <c:v>73.903225806451616</c:v>
                </c:pt>
                <c:pt idx="6">
                  <c:v>74.473684210526315</c:v>
                </c:pt>
                <c:pt idx="7">
                  <c:v>75.785714285714292</c:v>
                </c:pt>
                <c:pt idx="8">
                  <c:v>82.166666666666671</c:v>
                </c:pt>
                <c:pt idx="9">
                  <c:v>85.882352941176464</c:v>
                </c:pt>
                <c:pt idx="10">
                  <c:v>70.324324324324323</c:v>
                </c:pt>
                <c:pt idx="11">
                  <c:v>78.433333333333337</c:v>
                </c:pt>
                <c:pt idx="12">
                  <c:v>81.28125</c:v>
                </c:pt>
              </c:numCache>
            </c:numRef>
          </c:yVal>
          <c:smooth val="0"/>
          <c:extLs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446260880"/>
        <c:axId val="-446256528"/>
      </c:scatterChart>
      <c:catAx>
        <c:axId val="-44626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6528"/>
        <c:crosses val="autoZero"/>
        <c:auto val="1"/>
        <c:lblAlgn val="ctr"/>
        <c:lblOffset val="100"/>
        <c:noMultiLvlLbl val="0"/>
      </c:catAx>
      <c:valAx>
        <c:axId val="-44625652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08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2.png"/><Relationship Id="rId6" Type="http://schemas.openxmlformats.org/officeDocument/2006/relationships/hyperlink" Target="#'Resultados Rutas'!A1"/><Relationship Id="rId5" Type="http://schemas.openxmlformats.org/officeDocument/2006/relationships/image" Target="../media/image4.png"/><Relationship Id="rId4" Type="http://schemas.openxmlformats.org/officeDocument/2006/relationships/hyperlink" Target="#Gr&#225;ficas!A1"/></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7.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9.png"/><Relationship Id="rId6" Type="http://schemas.openxmlformats.org/officeDocument/2006/relationships/hyperlink" Target="#'Dise&#241;o de Acciones'!A1"/><Relationship Id="rId5" Type="http://schemas.openxmlformats.org/officeDocument/2006/relationships/image" Target="../media/image11.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hyperlink" Target="#Inicio!A1"/><Relationship Id="rId7" Type="http://schemas.openxmlformats.org/officeDocument/2006/relationships/image" Target="../media/image16.png"/><Relationship Id="rId2" Type="http://schemas.openxmlformats.org/officeDocument/2006/relationships/image" Target="../media/image13.png"/><Relationship Id="rId1" Type="http://schemas.openxmlformats.org/officeDocument/2006/relationships/hyperlink" Target="#'Resultados Rutas'!A1"/><Relationship Id="rId6" Type="http://schemas.openxmlformats.org/officeDocument/2006/relationships/image" Target="../media/image15.png"/><Relationship Id="rId5" Type="http://schemas.openxmlformats.org/officeDocument/2006/relationships/hyperlink" Target="#'Rutas Filtro'!A1"/><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nicio!A1"/><Relationship Id="rId1" Type="http://schemas.openxmlformats.org/officeDocument/2006/relationships/image" Target="../media/image17.png"/><Relationship Id="rId5" Type="http://schemas.openxmlformats.org/officeDocument/2006/relationships/image" Target="../media/image19.jpeg"/><Relationship Id="rId4" Type="http://schemas.openxmlformats.org/officeDocument/2006/relationships/hyperlink" Target="#'Dise&#241;o de Acciones'!A1"/></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hyperlink" Target="#Inicio!A1"/><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2</xdr:row>
      <xdr:rowOff>149679</xdr:rowOff>
    </xdr:from>
    <xdr:to>
      <xdr:col>11</xdr:col>
      <xdr:colOff>378299</xdr:colOff>
      <xdr:row>2</xdr:row>
      <xdr:rowOff>1109801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0" y="340179"/>
          <a:ext cx="3630406"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a:extLst>
            <a:ext uri="{FF2B5EF4-FFF2-40B4-BE49-F238E27FC236}">
              <a16:creationId xmlns:a16="http://schemas.microsoft.com/office/drawing/2014/main" id="{00000000-0008-0000-0200-000002000000}"/>
            </a:ext>
          </a:extLst>
        </xdr:cNvPr>
        <xdr:cNvGrpSpPr/>
      </xdr:nvGrpSpPr>
      <xdr:grpSpPr>
        <a:xfrm>
          <a:off x="15233254" y="313083"/>
          <a:ext cx="696693" cy="944917"/>
          <a:chOff x="14858999" y="258535"/>
          <a:chExt cx="696693" cy="944917"/>
        </a:xfrm>
      </xdr:grpSpPr>
      <xdr:pic>
        <xdr:nvPicPr>
          <xdr:cNvPr id="7" name="6 Imagen" descr="Resultado de imagen para gerencia png">
            <a:hlinkClick xmlns:r="http://schemas.openxmlformats.org/officeDocument/2006/relationships" r:id="rId2"/>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8999" y="258535"/>
            <a:ext cx="696693" cy="68103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13 CuadroTexto">
            <a:extLst>
              <a:ext uri="{FF2B5EF4-FFF2-40B4-BE49-F238E27FC236}">
                <a16:creationId xmlns:a16="http://schemas.microsoft.com/office/drawing/2014/main" id="{00000000-0008-0000-0200-00000E000000}"/>
              </a:ext>
            </a:extLst>
          </xdr:cNvPr>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a:extLst>
            <a:ext uri="{FF2B5EF4-FFF2-40B4-BE49-F238E27FC236}">
              <a16:creationId xmlns:a16="http://schemas.microsoft.com/office/drawing/2014/main" id="{00000000-0008-0000-0200-000003000000}"/>
            </a:ext>
          </a:extLst>
        </xdr:cNvPr>
        <xdr:cNvGrpSpPr/>
      </xdr:nvGrpSpPr>
      <xdr:grpSpPr>
        <a:xfrm>
          <a:off x="16243554" y="258655"/>
          <a:ext cx="768672" cy="985738"/>
          <a:chOff x="15797893" y="217714"/>
          <a:chExt cx="768672" cy="985738"/>
        </a:xfrm>
      </xdr:grpSpPr>
      <xdr:pic>
        <xdr:nvPicPr>
          <xdr:cNvPr id="11" name="10 Imagen" descr="Resultado de imagen para gerencia png">
            <a:hlinkClick xmlns:r="http://schemas.openxmlformats.org/officeDocument/2006/relationships" r:id="rId4"/>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50777" y="217714"/>
            <a:ext cx="695509" cy="72118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200-00000F000000}"/>
              </a:ext>
            </a:extLst>
          </xdr:cNvPr>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a:extLst>
            <a:ext uri="{FF2B5EF4-FFF2-40B4-BE49-F238E27FC236}">
              <a16:creationId xmlns:a16="http://schemas.microsoft.com/office/drawing/2014/main" id="{00000000-0008-0000-0200-000004000000}"/>
            </a:ext>
          </a:extLst>
        </xdr:cNvPr>
        <xdr:cNvGrpSpPr/>
      </xdr:nvGrpSpPr>
      <xdr:grpSpPr>
        <a:xfrm>
          <a:off x="17209661" y="326692"/>
          <a:ext cx="957634" cy="926642"/>
          <a:chOff x="16709572" y="381000"/>
          <a:chExt cx="957634" cy="926642"/>
        </a:xfrm>
      </xdr:grpSpPr>
      <xdr:pic>
        <xdr:nvPicPr>
          <xdr:cNvPr id="13" name="12 Imagen" descr="Resultado de imagen para gerencia png">
            <a:hlinkClick xmlns:r="http://schemas.openxmlformats.org/officeDocument/2006/relationships" r:id="rId6"/>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875413" y="381000"/>
            <a:ext cx="677801" cy="4354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twoCellAnchor>
    <xdr:from>
      <xdr:col>8</xdr:col>
      <xdr:colOff>104775</xdr:colOff>
      <xdr:row>305</xdr:row>
      <xdr:rowOff>133350</xdr:rowOff>
    </xdr:from>
    <xdr:to>
      <xdr:col>8</xdr:col>
      <xdr:colOff>2781300</xdr:colOff>
      <xdr:row>305</xdr:row>
      <xdr:rowOff>390526</xdr:rowOff>
    </xdr:to>
    <xdr:sp macro="" textlink="">
      <xdr:nvSpPr>
        <xdr:cNvPr id="17" name="CuadroTexto 16">
          <a:extLst>
            <a:ext uri="{FF2B5EF4-FFF2-40B4-BE49-F238E27FC236}">
              <a16:creationId xmlns:a16="http://schemas.microsoft.com/office/drawing/2014/main" id="{5C6898BE-F264-4005-99B4-41FD78A99EF7}"/>
            </a:ext>
          </a:extLst>
        </xdr:cNvPr>
        <xdr:cNvSpPr txBox="1"/>
      </xdr:nvSpPr>
      <xdr:spPr>
        <a:xfrm>
          <a:off x="4972050" y="154066875"/>
          <a:ext cx="267652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CO" sz="1100">
              <a:solidFill>
                <a:srgbClr val="002060"/>
              </a:solidFill>
              <a:effectLst/>
              <a:latin typeface="+mn-lt"/>
              <a:ea typeface="+mn-ea"/>
              <a:cs typeface="+mn-cs"/>
            </a:rPr>
            <a:t>Transformación Digital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431271</xdr:colOff>
      <xdr:row>77</xdr:row>
      <xdr:rowOff>61119</xdr:rowOff>
    </xdr:from>
    <xdr:to>
      <xdr:col>16</xdr:col>
      <xdr:colOff>579437</xdr:colOff>
      <xdr:row>95</xdr:row>
      <xdr:rowOff>82466</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682626</xdr:colOff>
      <xdr:row>101</xdr:row>
      <xdr:rowOff>109801</xdr:rowOff>
    </xdr:from>
    <xdr:to>
      <xdr:col>18</xdr:col>
      <xdr:colOff>261937</xdr:colOff>
      <xdr:row>122</xdr:row>
      <xdr:rowOff>5289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128</xdr:row>
      <xdr:rowOff>59531</xdr:rowOff>
    </xdr:from>
    <xdr:to>
      <xdr:col>17</xdr:col>
      <xdr:colOff>23812</xdr:colOff>
      <xdr:row>147</xdr:row>
      <xdr:rowOff>107156</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158750</xdr:colOff>
      <xdr:row>151</xdr:row>
      <xdr:rowOff>0</xdr:rowOff>
    </xdr:from>
    <xdr:to>
      <xdr:col>16</xdr:col>
      <xdr:colOff>211667</xdr:colOff>
      <xdr:row>169</xdr:row>
      <xdr:rowOff>169333</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a:extLst>
            <a:ext uri="{FF2B5EF4-FFF2-40B4-BE49-F238E27FC236}">
              <a16:creationId xmlns:a16="http://schemas.microsoft.com/office/drawing/2014/main" id="{00000000-0008-0000-0300-000006000000}"/>
            </a:ext>
          </a:extLst>
        </xdr:cNvPr>
        <xdr:cNvGrpSpPr/>
      </xdr:nvGrpSpPr>
      <xdr:grpSpPr>
        <a:xfrm>
          <a:off x="13739806" y="250033"/>
          <a:ext cx="742156" cy="840420"/>
          <a:chOff x="11751469" y="226221"/>
          <a:chExt cx="631031" cy="840420"/>
        </a:xfrm>
      </xdr:grpSpPr>
      <xdr:pic>
        <xdr:nvPicPr>
          <xdr:cNvPr id="14" name="13 Imagen" descr="Resultado de imagen para gerencia png">
            <a:hlinkClick xmlns:r="http://schemas.openxmlformats.org/officeDocument/2006/relationships" r:id="rId10"/>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751469" y="226221"/>
            <a:ext cx="631031" cy="61685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17 CuadroTexto">
            <a:extLst>
              <a:ext uri="{FF2B5EF4-FFF2-40B4-BE49-F238E27FC236}">
                <a16:creationId xmlns:a16="http://schemas.microsoft.com/office/drawing/2014/main" id="{00000000-0008-0000-0300-000012000000}"/>
              </a:ext>
            </a:extLst>
          </xdr:cNvPr>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a:extLst>
            <a:ext uri="{FF2B5EF4-FFF2-40B4-BE49-F238E27FC236}">
              <a16:creationId xmlns:a16="http://schemas.microsoft.com/office/drawing/2014/main" id="{00000000-0008-0000-0300-00000A000000}"/>
            </a:ext>
          </a:extLst>
        </xdr:cNvPr>
        <xdr:cNvGrpSpPr/>
      </xdr:nvGrpSpPr>
      <xdr:grpSpPr>
        <a:xfrm>
          <a:off x="14802271" y="273844"/>
          <a:ext cx="928208" cy="862232"/>
          <a:chOff x="12786151" y="285750"/>
          <a:chExt cx="817083" cy="862232"/>
        </a:xfrm>
      </xdr:grpSpPr>
      <xdr:pic>
        <xdr:nvPicPr>
          <xdr:cNvPr id="17" name="16 Imagen" descr="Resultado de imagen para gerencia png">
            <a:hlinkClick xmlns:r="http://schemas.openxmlformats.org/officeDocument/2006/relationships" r:id="rId12"/>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834939" y="285750"/>
            <a:ext cx="750094" cy="48187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18 CuadroTexto">
            <a:extLst>
              <a:ext uri="{FF2B5EF4-FFF2-40B4-BE49-F238E27FC236}">
                <a16:creationId xmlns:a16="http://schemas.microsoft.com/office/drawing/2014/main" id="{00000000-0008-0000-0300-000013000000}"/>
              </a:ext>
            </a:extLst>
          </xdr:cNvPr>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8</xdr:col>
      <xdr:colOff>656171</xdr:colOff>
      <xdr:row>1</xdr:row>
      <xdr:rowOff>1132400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a:extLst>
            <a:ext uri="{FF2B5EF4-FFF2-40B4-BE49-F238E27FC236}">
              <a16:creationId xmlns:a16="http://schemas.microsoft.com/office/drawing/2014/main" id="{00000000-0008-0000-0400-000002000000}"/>
            </a:ext>
          </a:extLst>
        </xdr:cNvPr>
        <xdr:cNvGrpSpPr/>
      </xdr:nvGrpSpPr>
      <xdr:grpSpPr>
        <a:xfrm>
          <a:off x="8043337" y="428624"/>
          <a:ext cx="504092" cy="708133"/>
          <a:chOff x="8221927" y="321470"/>
          <a:chExt cx="504092" cy="708133"/>
        </a:xfrm>
      </xdr:grpSpPr>
      <xdr:pic>
        <xdr:nvPicPr>
          <xdr:cNvPr id="7" name="6 Imagen">
            <a:hlinkClick xmlns:r="http://schemas.openxmlformats.org/officeDocument/2006/relationships" r:id="rId2"/>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8221927" y="321470"/>
            <a:ext cx="473239" cy="461697"/>
          </a:xfrm>
          <a:prstGeom prst="rect">
            <a:avLst/>
          </a:prstGeom>
        </xdr:spPr>
      </xdr:pic>
      <xdr:sp macro="" textlink="">
        <xdr:nvSpPr>
          <xdr:cNvPr id="18" name="17 CuadroTexto">
            <a:extLst>
              <a:ext uri="{FF2B5EF4-FFF2-40B4-BE49-F238E27FC236}">
                <a16:creationId xmlns:a16="http://schemas.microsoft.com/office/drawing/2014/main" id="{00000000-0008-0000-0400-000012000000}"/>
              </a:ext>
            </a:extLst>
          </xdr:cNvPr>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a:extLst>
            <a:ext uri="{FF2B5EF4-FFF2-40B4-BE49-F238E27FC236}">
              <a16:creationId xmlns:a16="http://schemas.microsoft.com/office/drawing/2014/main" id="{00000000-0008-0000-0400-000003000000}"/>
            </a:ext>
          </a:extLst>
        </xdr:cNvPr>
        <xdr:cNvGrpSpPr/>
      </xdr:nvGrpSpPr>
      <xdr:grpSpPr>
        <a:xfrm>
          <a:off x="8718024" y="306915"/>
          <a:ext cx="662489" cy="835136"/>
          <a:chOff x="8860896" y="247385"/>
          <a:chExt cx="662489" cy="835136"/>
        </a:xfrm>
      </xdr:grpSpPr>
      <xdr:pic>
        <xdr:nvPicPr>
          <xdr:cNvPr id="20" name="19 Imagen" descr="Resultado de imagen para gerencia png">
            <a:hlinkClick xmlns:r="http://schemas.openxmlformats.org/officeDocument/2006/relationships" r:id="rId4"/>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36302" y="247385"/>
            <a:ext cx="566209" cy="587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20 CuadroTexto">
            <a:extLst>
              <a:ext uri="{FF2B5EF4-FFF2-40B4-BE49-F238E27FC236}">
                <a16:creationId xmlns:a16="http://schemas.microsoft.com/office/drawing/2014/main" id="{00000000-0008-0000-0400-000015000000}"/>
              </a:ext>
            </a:extLst>
          </xdr:cNvPr>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a:extLst>
            <a:ext uri="{FF2B5EF4-FFF2-40B4-BE49-F238E27FC236}">
              <a16:creationId xmlns:a16="http://schemas.microsoft.com/office/drawing/2014/main" id="{00000000-0008-0000-0400-000004000000}"/>
            </a:ext>
          </a:extLst>
        </xdr:cNvPr>
        <xdr:cNvGrpSpPr/>
      </xdr:nvGrpSpPr>
      <xdr:grpSpPr>
        <a:xfrm>
          <a:off x="9474682" y="384967"/>
          <a:ext cx="708335" cy="789476"/>
          <a:chOff x="9617554" y="349249"/>
          <a:chExt cx="708335" cy="789476"/>
        </a:xfrm>
      </xdr:grpSpPr>
      <xdr:pic>
        <xdr:nvPicPr>
          <xdr:cNvPr id="16" name="15 Imagen" descr="Resultado de imagen para acciones png">
            <a:hlinkClick xmlns:r="http://schemas.openxmlformats.org/officeDocument/2006/relationships" r:id="rId6"/>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10209" y="349249"/>
            <a:ext cx="510989"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21 CuadroTexto">
            <a:extLst>
              <a:ext uri="{FF2B5EF4-FFF2-40B4-BE49-F238E27FC236}">
                <a16:creationId xmlns:a16="http://schemas.microsoft.com/office/drawing/2014/main" id="{00000000-0008-0000-0400-000016000000}"/>
              </a:ext>
            </a:extLst>
          </xdr:cNvPr>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343962</xdr:colOff>
      <xdr:row>1</xdr:row>
      <xdr:rowOff>47795</xdr:rowOff>
    </xdr:from>
    <xdr:to>
      <xdr:col>11</xdr:col>
      <xdr:colOff>1264712</xdr:colOff>
      <xdr:row>1</xdr:row>
      <xdr:rowOff>1034524</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1806" y="154951"/>
          <a:ext cx="3373437" cy="986729"/>
        </a:xfrm>
        <a:prstGeom prst="rect">
          <a:avLst/>
        </a:prstGeom>
      </xdr:spPr>
    </xdr:pic>
    <xdr:clientData/>
  </xdr:twoCellAnchor>
  <xdr:twoCellAnchor>
    <xdr:from>
      <xdr:col>13</xdr:col>
      <xdr:colOff>1976437</xdr:colOff>
      <xdr:row>1</xdr:row>
      <xdr:rowOff>130972</xdr:rowOff>
    </xdr:from>
    <xdr:to>
      <xdr:col>15</xdr:col>
      <xdr:colOff>95251</xdr:colOff>
      <xdr:row>1</xdr:row>
      <xdr:rowOff>911861</xdr:rowOff>
    </xdr:to>
    <xdr:grpSp>
      <xdr:nvGrpSpPr>
        <xdr:cNvPr id="2" name="1 Grupo">
          <a:extLst>
            <a:ext uri="{FF2B5EF4-FFF2-40B4-BE49-F238E27FC236}">
              <a16:creationId xmlns:a16="http://schemas.microsoft.com/office/drawing/2014/main" id="{00000000-0008-0000-0500-000002000000}"/>
            </a:ext>
          </a:extLst>
        </xdr:cNvPr>
        <xdr:cNvGrpSpPr/>
      </xdr:nvGrpSpPr>
      <xdr:grpSpPr>
        <a:xfrm>
          <a:off x="12489656" y="238128"/>
          <a:ext cx="571501" cy="780889"/>
          <a:chOff x="12489656" y="238128"/>
          <a:chExt cx="571501" cy="780889"/>
        </a:xfrm>
      </xdr:grpSpPr>
      <xdr:pic>
        <xdr:nvPicPr>
          <xdr:cNvPr id="11" name="10 Imagen" descr="Resultado de imagen para gerencia png">
            <a:hlinkClick xmlns:r="http://schemas.openxmlformats.org/officeDocument/2006/relationships" r:id="rId3"/>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89656" y="238128"/>
            <a:ext cx="571501" cy="5586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500-00000F000000}"/>
              </a:ext>
            </a:extLst>
          </xdr:cNvPr>
          <xdr:cNvSpPr txBox="1"/>
        </xdr:nvSpPr>
        <xdr:spPr>
          <a:xfrm>
            <a:off x="12561094" y="785812"/>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15</xdr:col>
      <xdr:colOff>511968</xdr:colOff>
      <xdr:row>1</xdr:row>
      <xdr:rowOff>83345</xdr:rowOff>
    </xdr:from>
    <xdr:to>
      <xdr:col>15</xdr:col>
      <xdr:colOff>1044678</xdr:colOff>
      <xdr:row>1</xdr:row>
      <xdr:rowOff>1017015</xdr:rowOff>
    </xdr:to>
    <xdr:grpSp>
      <xdr:nvGrpSpPr>
        <xdr:cNvPr id="4" name="3 Grupo">
          <a:extLst>
            <a:ext uri="{FF2B5EF4-FFF2-40B4-BE49-F238E27FC236}">
              <a16:creationId xmlns:a16="http://schemas.microsoft.com/office/drawing/2014/main" id="{00000000-0008-0000-0500-000004000000}"/>
            </a:ext>
          </a:extLst>
        </xdr:cNvPr>
        <xdr:cNvGrpSpPr/>
      </xdr:nvGrpSpPr>
      <xdr:grpSpPr>
        <a:xfrm>
          <a:off x="13477874" y="190501"/>
          <a:ext cx="532710" cy="933670"/>
          <a:chOff x="13477874" y="190501"/>
          <a:chExt cx="532710" cy="933670"/>
        </a:xfrm>
      </xdr:grpSpPr>
      <xdr:pic>
        <xdr:nvPicPr>
          <xdr:cNvPr id="14" name="13 Imagen" descr="Resultado de imagen para filtro png">
            <a:hlinkClick xmlns:r="http://schemas.openxmlformats.org/officeDocument/2006/relationships" r:id="rId5"/>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515660" y="190501"/>
            <a:ext cx="446016" cy="5476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500-000010000000}"/>
              </a:ext>
            </a:extLst>
          </xdr:cNvPr>
          <xdr:cNvSpPr txBox="1"/>
        </xdr:nvSpPr>
        <xdr:spPr>
          <a:xfrm>
            <a:off x="13477874" y="750094"/>
            <a:ext cx="53271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RUTAS</a:t>
            </a:r>
          </a:p>
          <a:p>
            <a:pPr algn="ctr"/>
            <a:r>
              <a:rPr lang="es-CO" sz="900" b="1">
                <a:solidFill>
                  <a:srgbClr val="002060"/>
                </a:solidFill>
              </a:rPr>
              <a:t>FILTRO</a:t>
            </a:r>
          </a:p>
        </xdr:txBody>
      </xdr:sp>
    </xdr:grpSp>
    <xdr:clientData/>
  </xdr:twoCellAnchor>
  <xdr:twoCellAnchor>
    <xdr:from>
      <xdr:col>15</xdr:col>
      <xdr:colOff>1322286</xdr:colOff>
      <xdr:row>1</xdr:row>
      <xdr:rowOff>142875</xdr:rowOff>
    </xdr:from>
    <xdr:to>
      <xdr:col>15</xdr:col>
      <xdr:colOff>2139368</xdr:colOff>
      <xdr:row>1</xdr:row>
      <xdr:rowOff>1005108</xdr:rowOff>
    </xdr:to>
    <xdr:grpSp>
      <xdr:nvGrpSpPr>
        <xdr:cNvPr id="5" name="4 Grupo">
          <a:extLst>
            <a:ext uri="{FF2B5EF4-FFF2-40B4-BE49-F238E27FC236}">
              <a16:creationId xmlns:a16="http://schemas.microsoft.com/office/drawing/2014/main" id="{00000000-0008-0000-0500-000005000000}"/>
            </a:ext>
          </a:extLst>
        </xdr:cNvPr>
        <xdr:cNvGrpSpPr/>
      </xdr:nvGrpSpPr>
      <xdr:grpSpPr>
        <a:xfrm>
          <a:off x="14288192" y="250031"/>
          <a:ext cx="817082" cy="862233"/>
          <a:chOff x="14288192" y="250031"/>
          <a:chExt cx="817082" cy="862233"/>
        </a:xfrm>
      </xdr:grpSpPr>
      <xdr:pic>
        <xdr:nvPicPr>
          <xdr:cNvPr id="12" name="11 Imagen" descr="Resultado de imagen para gerencia png">
            <a:hlinkClick xmlns:r="http://schemas.openxmlformats.org/officeDocument/2006/relationships" r:id="rId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335125" y="250031"/>
            <a:ext cx="726281" cy="46657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 name="16 CuadroTexto">
            <a:extLst>
              <a:ext uri="{FF2B5EF4-FFF2-40B4-BE49-F238E27FC236}">
                <a16:creationId xmlns:a16="http://schemas.microsoft.com/office/drawing/2014/main" id="{00000000-0008-0000-0500-000011000000}"/>
              </a:ext>
            </a:extLst>
          </xdr:cNvPr>
          <xdr:cNvSpPr txBox="1"/>
        </xdr:nvSpPr>
        <xdr:spPr>
          <a:xfrm>
            <a:off x="14288192" y="738187"/>
            <a:ext cx="817082"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775606</xdr:colOff>
      <xdr:row>1</xdr:row>
      <xdr:rowOff>127074</xdr:rowOff>
    </xdr:from>
    <xdr:to>
      <xdr:col>14</xdr:col>
      <xdr:colOff>28727</xdr:colOff>
      <xdr:row>1</xdr:row>
      <xdr:rowOff>1235228</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twoCellAnchor>
    <xdr:from>
      <xdr:col>19</xdr:col>
      <xdr:colOff>108854</xdr:colOff>
      <xdr:row>1</xdr:row>
      <xdr:rowOff>244928</xdr:rowOff>
    </xdr:from>
    <xdr:to>
      <xdr:col>19</xdr:col>
      <xdr:colOff>789211</xdr:colOff>
      <xdr:row>1</xdr:row>
      <xdr:rowOff>1162631</xdr:rowOff>
    </xdr:to>
    <xdr:grpSp>
      <xdr:nvGrpSpPr>
        <xdr:cNvPr id="2" name="1 Grupo">
          <a:extLst>
            <a:ext uri="{FF2B5EF4-FFF2-40B4-BE49-F238E27FC236}">
              <a16:creationId xmlns:a16="http://schemas.microsoft.com/office/drawing/2014/main" id="{00000000-0008-0000-0600-000002000000}"/>
            </a:ext>
          </a:extLst>
        </xdr:cNvPr>
        <xdr:cNvGrpSpPr/>
      </xdr:nvGrpSpPr>
      <xdr:grpSpPr>
        <a:xfrm>
          <a:off x="14362736" y="379399"/>
          <a:ext cx="680357" cy="917703"/>
          <a:chOff x="14124215" y="312964"/>
          <a:chExt cx="680357" cy="917703"/>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24215" y="312964"/>
            <a:ext cx="680357" cy="66506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8 CuadroTexto">
            <a:extLst>
              <a:ext uri="{FF2B5EF4-FFF2-40B4-BE49-F238E27FC236}">
                <a16:creationId xmlns:a16="http://schemas.microsoft.com/office/drawing/2014/main" id="{00000000-0008-0000-0600-000009000000}"/>
              </a:ext>
            </a:extLst>
          </xdr:cNvPr>
          <xdr:cNvSpPr txBox="1"/>
        </xdr:nvSpPr>
        <xdr:spPr>
          <a:xfrm>
            <a:off x="14233072" y="966107"/>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20</xdr:col>
      <xdr:colOff>231320</xdr:colOff>
      <xdr:row>1</xdr:row>
      <xdr:rowOff>204109</xdr:rowOff>
    </xdr:from>
    <xdr:to>
      <xdr:col>20</xdr:col>
      <xdr:colOff>1110794</xdr:colOff>
      <xdr:row>1</xdr:row>
      <xdr:rowOff>1253215</xdr:rowOff>
    </xdr:to>
    <xdr:grpSp>
      <xdr:nvGrpSpPr>
        <xdr:cNvPr id="3" name="2 Grupo">
          <a:extLst>
            <a:ext uri="{FF2B5EF4-FFF2-40B4-BE49-F238E27FC236}">
              <a16:creationId xmlns:a16="http://schemas.microsoft.com/office/drawing/2014/main" id="{00000000-0008-0000-0600-000003000000}"/>
            </a:ext>
          </a:extLst>
        </xdr:cNvPr>
        <xdr:cNvGrpSpPr/>
      </xdr:nvGrpSpPr>
      <xdr:grpSpPr>
        <a:xfrm>
          <a:off x="15336849" y="338580"/>
          <a:ext cx="879474" cy="1049106"/>
          <a:chOff x="15226394" y="326573"/>
          <a:chExt cx="888999" cy="1049106"/>
        </a:xfrm>
      </xdr:grpSpPr>
      <xdr:pic>
        <xdr:nvPicPr>
          <xdr:cNvPr id="8" name="7 Imagen" descr="Resultado de imagen para acciones png">
            <a:hlinkClick xmlns:r="http://schemas.openxmlformats.org/officeDocument/2006/relationships" r:id="rId4"/>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26394" y="326573"/>
            <a:ext cx="888999" cy="666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9 CuadroTexto">
            <a:extLst>
              <a:ext uri="{FF2B5EF4-FFF2-40B4-BE49-F238E27FC236}">
                <a16:creationId xmlns:a16="http://schemas.microsoft.com/office/drawing/2014/main" id="{00000000-0008-0000-0600-00000A000000}"/>
              </a:ext>
            </a:extLst>
          </xdr:cNvPr>
          <xdr:cNvSpPr txBox="1"/>
        </xdr:nvSpPr>
        <xdr:spPr>
          <a:xfrm>
            <a:off x="15267215" y="938893"/>
            <a:ext cx="82464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1100" b="1">
                <a:solidFill>
                  <a:srgbClr val="002060"/>
                </a:solidFill>
              </a:rPr>
              <a:t>DISEÑO DE</a:t>
            </a:r>
          </a:p>
          <a:p>
            <a:pPr algn="ctr"/>
            <a:r>
              <a:rPr lang="es-CO" sz="1100" b="1">
                <a:solidFill>
                  <a:srgbClr val="002060"/>
                </a:solidFill>
              </a:rPr>
              <a:t>ACCIONES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a:extLst>
            <a:ext uri="{FF2B5EF4-FFF2-40B4-BE49-F238E27FC236}">
              <a16:creationId xmlns:a16="http://schemas.microsoft.com/office/drawing/2014/main" id="{00000000-0008-0000-0700-000002000000}"/>
            </a:ext>
          </a:extLst>
        </xdr:cNvPr>
        <xdr:cNvGrpSpPr/>
      </xdr:nvGrpSpPr>
      <xdr:grpSpPr>
        <a:xfrm>
          <a:off x="14289200" y="238125"/>
          <a:ext cx="643882" cy="859874"/>
          <a:chOff x="14299406" y="238125"/>
          <a:chExt cx="643882" cy="859874"/>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99406" y="238125"/>
            <a:ext cx="633358" cy="619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7.xml"/><Relationship Id="rId5" Type="http://schemas.openxmlformats.org/officeDocument/2006/relationships/printerSettings" Target="../printerSettings/printerSettings4.bin"/><Relationship Id="rId4" Type="http://schemas.openxmlformats.org/officeDocument/2006/relationships/hyperlink" Target="http://www.funcionpublica.gov.co/web/eva/codigo-integrida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zoomScale="90" zoomScaleNormal="90" workbookViewId="0">
      <selection activeCell="D11" sqref="D11:P11"/>
    </sheetView>
  </sheetViews>
  <sheetFormatPr baseColWidth="10" defaultColWidth="0" defaultRowHeight="15" zeroHeight="1" x14ac:dyDescent="0.25"/>
  <cols>
    <col min="1" max="1" width="2.28515625" style="154" customWidth="1"/>
    <col min="2" max="2" width="0.85546875" style="154" customWidth="1"/>
    <col min="3" max="17" width="11.42578125" style="154" customWidth="1"/>
    <col min="18" max="18" width="1.28515625" style="154" customWidth="1"/>
    <col min="19" max="19" width="1.42578125" style="154" customWidth="1"/>
    <col min="20" max="16384" width="11.42578125" style="154" hidden="1"/>
  </cols>
  <sheetData>
    <row r="1" spans="2:18" ht="7.5" customHeight="1" thickBot="1" x14ac:dyDescent="0.3">
      <c r="B1" s="271"/>
      <c r="C1" s="271"/>
      <c r="D1" s="271"/>
      <c r="E1" s="271"/>
      <c r="F1" s="271"/>
      <c r="G1" s="271"/>
      <c r="H1" s="271"/>
      <c r="I1" s="271"/>
      <c r="J1" s="271"/>
      <c r="K1" s="271"/>
      <c r="L1" s="271"/>
      <c r="M1" s="271"/>
      <c r="N1" s="271"/>
      <c r="O1" s="271"/>
      <c r="P1" s="271"/>
      <c r="Q1" s="271"/>
      <c r="R1" s="271"/>
    </row>
    <row r="2" spans="2:18" ht="67.5" customHeight="1" x14ac:dyDescent="0.25">
      <c r="B2" s="272"/>
      <c r="C2" s="273"/>
      <c r="D2" s="273"/>
      <c r="E2" s="273"/>
      <c r="F2" s="273"/>
      <c r="G2" s="273"/>
      <c r="H2" s="273"/>
      <c r="I2" s="273"/>
      <c r="J2" s="273"/>
      <c r="K2" s="273"/>
      <c r="L2" s="273"/>
      <c r="M2" s="273"/>
      <c r="N2" s="273"/>
      <c r="O2" s="273"/>
      <c r="P2" s="273"/>
      <c r="Q2" s="273"/>
      <c r="R2" s="274"/>
    </row>
    <row r="3" spans="2:18" ht="27.95" customHeight="1" x14ac:dyDescent="0.25">
      <c r="B3" s="275"/>
      <c r="C3" s="323" t="s">
        <v>0</v>
      </c>
      <c r="D3" s="323"/>
      <c r="E3" s="323"/>
      <c r="F3" s="323"/>
      <c r="G3" s="323"/>
      <c r="H3" s="323"/>
      <c r="I3" s="323"/>
      <c r="J3" s="323"/>
      <c r="K3" s="323"/>
      <c r="L3" s="323"/>
      <c r="M3" s="323"/>
      <c r="N3" s="323"/>
      <c r="O3" s="323"/>
      <c r="P3" s="323"/>
      <c r="Q3" s="323"/>
      <c r="R3" s="276"/>
    </row>
    <row r="4" spans="2:18" ht="3.95" customHeight="1" x14ac:dyDescent="0.25">
      <c r="B4" s="275"/>
      <c r="C4" s="277"/>
      <c r="D4" s="277"/>
      <c r="E4" s="277"/>
      <c r="F4" s="277"/>
      <c r="G4" s="277"/>
      <c r="H4" s="277"/>
      <c r="I4" s="277"/>
      <c r="J4" s="277"/>
      <c r="K4" s="277"/>
      <c r="L4" s="277"/>
      <c r="M4" s="277"/>
      <c r="N4" s="277"/>
      <c r="O4" s="277"/>
      <c r="P4" s="277"/>
      <c r="Q4" s="277"/>
      <c r="R4" s="276"/>
    </row>
    <row r="5" spans="2:18" ht="27.95" customHeight="1" x14ac:dyDescent="0.25">
      <c r="B5" s="275"/>
      <c r="C5" s="323" t="s">
        <v>1</v>
      </c>
      <c r="D5" s="323"/>
      <c r="E5" s="323"/>
      <c r="F5" s="323"/>
      <c r="G5" s="323"/>
      <c r="H5" s="323"/>
      <c r="I5" s="323"/>
      <c r="J5" s="323"/>
      <c r="K5" s="323"/>
      <c r="L5" s="323"/>
      <c r="M5" s="323"/>
      <c r="N5" s="323"/>
      <c r="O5" s="323"/>
      <c r="P5" s="323"/>
      <c r="Q5" s="323"/>
      <c r="R5" s="276"/>
    </row>
    <row r="6" spans="2:18" x14ac:dyDescent="0.25">
      <c r="B6" s="275"/>
      <c r="C6" s="271"/>
      <c r="D6" s="271"/>
      <c r="E6" s="271"/>
      <c r="F6" s="271"/>
      <c r="G6" s="271"/>
      <c r="H6" s="271"/>
      <c r="I6" s="271"/>
      <c r="J6" s="271"/>
      <c r="K6" s="271"/>
      <c r="L6" s="271"/>
      <c r="M6" s="271"/>
      <c r="N6" s="271"/>
      <c r="O6" s="271"/>
      <c r="P6" s="271"/>
      <c r="Q6" s="271"/>
      <c r="R6" s="276"/>
    </row>
    <row r="7" spans="2:18" x14ac:dyDescent="0.25">
      <c r="B7" s="275"/>
      <c r="C7" s="271"/>
      <c r="D7" s="271"/>
      <c r="E7" s="271"/>
      <c r="F7" s="271"/>
      <c r="G7" s="271"/>
      <c r="H7" s="271"/>
      <c r="I7" s="271"/>
      <c r="J7" s="271"/>
      <c r="K7" s="271"/>
      <c r="L7" s="271"/>
      <c r="M7" s="271"/>
      <c r="N7" s="271"/>
      <c r="O7" s="271"/>
      <c r="P7" s="271"/>
      <c r="Q7" s="271"/>
      <c r="R7" s="276"/>
    </row>
    <row r="8" spans="2:18" ht="24.75" customHeight="1" x14ac:dyDescent="0.25">
      <c r="B8" s="275"/>
      <c r="C8" s="271"/>
      <c r="D8" s="322" t="s">
        <v>2</v>
      </c>
      <c r="E8" s="322"/>
      <c r="F8" s="322"/>
      <c r="G8" s="322"/>
      <c r="H8" s="322"/>
      <c r="I8" s="322"/>
      <c r="J8" s="322"/>
      <c r="K8" s="322"/>
      <c r="L8" s="322"/>
      <c r="M8" s="322"/>
      <c r="N8" s="322"/>
      <c r="O8" s="322"/>
      <c r="P8" s="322"/>
      <c r="Q8" s="191"/>
      <c r="R8" s="276"/>
    </row>
    <row r="9" spans="2:18" ht="20.100000000000001" customHeight="1" x14ac:dyDescent="0.25">
      <c r="B9" s="275"/>
      <c r="C9" s="271"/>
      <c r="D9" s="271"/>
      <c r="E9" s="271"/>
      <c r="F9" s="271"/>
      <c r="G9" s="271"/>
      <c r="H9" s="271"/>
      <c r="I9" s="271"/>
      <c r="J9" s="271"/>
      <c r="K9" s="271"/>
      <c r="L9" s="271"/>
      <c r="M9" s="271"/>
      <c r="N9" s="271"/>
      <c r="O9" s="271"/>
      <c r="P9" s="271"/>
      <c r="Q9" s="271"/>
      <c r="R9" s="276"/>
    </row>
    <row r="10" spans="2:18" ht="20.100000000000001" customHeight="1" x14ac:dyDescent="0.25">
      <c r="B10" s="275"/>
      <c r="C10" s="271"/>
      <c r="D10" s="271"/>
      <c r="E10" s="271"/>
      <c r="F10" s="271"/>
      <c r="G10" s="271"/>
      <c r="H10" s="271"/>
      <c r="I10" s="271"/>
      <c r="J10" s="271"/>
      <c r="K10" s="271"/>
      <c r="L10" s="271"/>
      <c r="M10" s="271"/>
      <c r="N10" s="271"/>
      <c r="O10" s="271"/>
      <c r="P10" s="271"/>
      <c r="Q10" s="271"/>
      <c r="R10" s="276"/>
    </row>
    <row r="11" spans="2:18" ht="24.75" customHeight="1" x14ac:dyDescent="0.25">
      <c r="B11" s="275"/>
      <c r="C11" s="271"/>
      <c r="D11" s="322" t="s">
        <v>3</v>
      </c>
      <c r="E11" s="322"/>
      <c r="F11" s="322"/>
      <c r="G11" s="322"/>
      <c r="H11" s="322"/>
      <c r="I11" s="322"/>
      <c r="J11" s="322"/>
      <c r="K11" s="322"/>
      <c r="L11" s="322"/>
      <c r="M11" s="322"/>
      <c r="N11" s="322"/>
      <c r="O11" s="322"/>
      <c r="P11" s="322"/>
      <c r="Q11" s="191"/>
      <c r="R11" s="276"/>
    </row>
    <row r="12" spans="2:18" ht="20.100000000000001" customHeight="1" x14ac:dyDescent="0.25">
      <c r="B12" s="275"/>
      <c r="C12" s="271"/>
      <c r="D12" s="271"/>
      <c r="E12" s="271"/>
      <c r="F12" s="271"/>
      <c r="G12" s="271"/>
      <c r="H12" s="271"/>
      <c r="I12" s="271"/>
      <c r="J12" s="271"/>
      <c r="K12" s="271"/>
      <c r="L12" s="271"/>
      <c r="M12" s="271"/>
      <c r="N12" s="271"/>
      <c r="O12" s="271"/>
      <c r="P12" s="271"/>
      <c r="Q12" s="271"/>
      <c r="R12" s="276"/>
    </row>
    <row r="13" spans="2:18" ht="20.100000000000001" customHeight="1" x14ac:dyDescent="0.25">
      <c r="B13" s="275"/>
      <c r="C13" s="271"/>
      <c r="D13" s="271"/>
      <c r="E13" s="271"/>
      <c r="F13" s="271"/>
      <c r="G13" s="271"/>
      <c r="H13" s="271"/>
      <c r="I13" s="271"/>
      <c r="J13" s="271"/>
      <c r="K13" s="271"/>
      <c r="L13" s="271"/>
      <c r="M13" s="271"/>
      <c r="N13" s="271"/>
      <c r="O13" s="271"/>
      <c r="P13" s="271"/>
      <c r="Q13" s="271"/>
      <c r="R13" s="276"/>
    </row>
    <row r="14" spans="2:18" ht="24.75" customHeight="1" x14ac:dyDescent="0.25">
      <c r="B14" s="275"/>
      <c r="C14" s="271"/>
      <c r="D14" s="322" t="s">
        <v>4</v>
      </c>
      <c r="E14" s="322"/>
      <c r="F14" s="322"/>
      <c r="G14" s="322"/>
      <c r="H14" s="322"/>
      <c r="I14" s="322"/>
      <c r="J14" s="322"/>
      <c r="K14" s="322"/>
      <c r="L14" s="322"/>
      <c r="M14" s="322"/>
      <c r="N14" s="322"/>
      <c r="O14" s="322"/>
      <c r="P14" s="322"/>
      <c r="Q14" s="191"/>
      <c r="R14" s="276"/>
    </row>
    <row r="15" spans="2:18" ht="18.95" customHeight="1" x14ac:dyDescent="0.25">
      <c r="B15" s="275"/>
      <c r="C15" s="271"/>
      <c r="D15" s="155"/>
      <c r="E15" s="155"/>
      <c r="F15" s="155"/>
      <c r="G15" s="155"/>
      <c r="H15" s="155"/>
      <c r="I15" s="155"/>
      <c r="J15" s="155"/>
      <c r="K15" s="155"/>
      <c r="L15" s="155"/>
      <c r="M15" s="155"/>
      <c r="N15" s="155"/>
      <c r="O15" s="155"/>
      <c r="P15" s="155"/>
      <c r="Q15" s="191"/>
      <c r="R15" s="276"/>
    </row>
    <row r="16" spans="2:18" ht="18.95" customHeight="1" x14ac:dyDescent="0.25">
      <c r="B16" s="275"/>
      <c r="C16" s="271"/>
      <c r="D16" s="155"/>
      <c r="E16" s="155"/>
      <c r="F16" s="155"/>
      <c r="G16" s="155"/>
      <c r="H16" s="155"/>
      <c r="I16" s="155"/>
      <c r="J16" s="155"/>
      <c r="K16" s="155"/>
      <c r="L16" s="155"/>
      <c r="M16" s="155"/>
      <c r="N16" s="155"/>
      <c r="O16" s="155"/>
      <c r="P16" s="155"/>
      <c r="Q16" s="191"/>
      <c r="R16" s="276"/>
    </row>
    <row r="17" spans="2:18" ht="24.75" customHeight="1" x14ac:dyDescent="0.25">
      <c r="B17" s="275"/>
      <c r="C17" s="271"/>
      <c r="D17" s="322" t="s">
        <v>5</v>
      </c>
      <c r="E17" s="322"/>
      <c r="F17" s="322"/>
      <c r="G17" s="322"/>
      <c r="H17" s="322"/>
      <c r="I17" s="322"/>
      <c r="J17" s="322"/>
      <c r="K17" s="322"/>
      <c r="L17" s="322"/>
      <c r="M17" s="322"/>
      <c r="N17" s="322"/>
      <c r="O17" s="322"/>
      <c r="P17" s="322"/>
      <c r="Q17" s="191"/>
      <c r="R17" s="276"/>
    </row>
    <row r="18" spans="2:18" ht="18.95" customHeight="1" x14ac:dyDescent="0.25">
      <c r="B18" s="275"/>
      <c r="C18" s="271"/>
      <c r="D18" s="155"/>
      <c r="E18" s="155"/>
      <c r="F18" s="155"/>
      <c r="G18" s="155"/>
      <c r="H18" s="155"/>
      <c r="I18" s="155"/>
      <c r="J18" s="155"/>
      <c r="K18" s="155"/>
      <c r="L18" s="155"/>
      <c r="M18" s="155"/>
      <c r="N18" s="155"/>
      <c r="O18" s="155"/>
      <c r="P18" s="155"/>
      <c r="Q18" s="191"/>
      <c r="R18" s="276"/>
    </row>
    <row r="19" spans="2:18" ht="18.95" customHeight="1" x14ac:dyDescent="0.25">
      <c r="B19" s="275"/>
      <c r="C19" s="271"/>
      <c r="D19" s="155"/>
      <c r="E19" s="155"/>
      <c r="F19" s="155"/>
      <c r="G19" s="155"/>
      <c r="H19" s="155"/>
      <c r="I19" s="155"/>
      <c r="J19" s="155"/>
      <c r="K19" s="155"/>
      <c r="L19" s="155"/>
      <c r="M19" s="155"/>
      <c r="N19" s="155"/>
      <c r="O19" s="155"/>
      <c r="P19" s="155"/>
      <c r="Q19" s="191"/>
      <c r="R19" s="276"/>
    </row>
    <row r="20" spans="2:18" ht="24.75" customHeight="1" x14ac:dyDescent="0.25">
      <c r="B20" s="275"/>
      <c r="C20" s="271"/>
      <c r="D20" s="322" t="s">
        <v>6</v>
      </c>
      <c r="E20" s="322"/>
      <c r="F20" s="322"/>
      <c r="G20" s="322"/>
      <c r="H20" s="322"/>
      <c r="I20" s="322"/>
      <c r="J20" s="322"/>
      <c r="K20" s="322"/>
      <c r="L20" s="322"/>
      <c r="M20" s="322"/>
      <c r="N20" s="322"/>
      <c r="O20" s="322"/>
      <c r="P20" s="322"/>
      <c r="Q20" s="191"/>
      <c r="R20" s="276"/>
    </row>
    <row r="21" spans="2:18" ht="18.95" customHeight="1" x14ac:dyDescent="0.25">
      <c r="B21" s="275"/>
      <c r="C21" s="271"/>
      <c r="D21" s="271"/>
      <c r="E21" s="271"/>
      <c r="F21" s="271"/>
      <c r="G21" s="271"/>
      <c r="H21" s="271"/>
      <c r="I21" s="271"/>
      <c r="J21" s="271"/>
      <c r="K21" s="271"/>
      <c r="L21" s="271"/>
      <c r="M21" s="271"/>
      <c r="N21" s="271"/>
      <c r="O21" s="271"/>
      <c r="P21" s="271"/>
      <c r="Q21" s="271"/>
      <c r="R21" s="276"/>
    </row>
    <row r="22" spans="2:18" ht="18.95" customHeight="1" x14ac:dyDescent="0.25">
      <c r="B22" s="275"/>
      <c r="C22" s="271"/>
      <c r="D22" s="271"/>
      <c r="E22" s="271"/>
      <c r="F22" s="271"/>
      <c r="G22" s="271"/>
      <c r="H22" s="271"/>
      <c r="I22" s="271"/>
      <c r="J22" s="271"/>
      <c r="K22" s="271"/>
      <c r="L22" s="271"/>
      <c r="M22" s="271"/>
      <c r="N22" s="271"/>
      <c r="O22" s="271"/>
      <c r="P22" s="271"/>
      <c r="Q22" s="271"/>
      <c r="R22" s="276"/>
    </row>
    <row r="23" spans="2:18" ht="18.75" customHeight="1" thickBot="1" x14ac:dyDescent="0.3">
      <c r="B23" s="278"/>
      <c r="C23" s="279"/>
      <c r="D23" s="279"/>
      <c r="E23" s="279"/>
      <c r="F23" s="279"/>
      <c r="G23" s="279"/>
      <c r="H23" s="279"/>
      <c r="I23" s="279"/>
      <c r="J23" s="279"/>
      <c r="K23" s="279"/>
      <c r="L23" s="279"/>
      <c r="M23" s="279"/>
      <c r="N23" s="279"/>
      <c r="O23" s="279"/>
      <c r="P23" s="279"/>
      <c r="Q23" s="279"/>
      <c r="R23" s="280"/>
    </row>
    <row r="24" spans="2:18" x14ac:dyDescent="0.25">
      <c r="B24" s="271"/>
      <c r="C24" s="271"/>
      <c r="D24" s="271"/>
      <c r="E24" s="271"/>
      <c r="F24" s="271"/>
      <c r="G24" s="271"/>
      <c r="H24" s="271"/>
      <c r="I24" s="271"/>
      <c r="J24" s="271"/>
      <c r="K24" s="271"/>
      <c r="L24" s="271"/>
      <c r="M24" s="271"/>
      <c r="N24" s="271"/>
      <c r="O24" s="271"/>
      <c r="P24" s="271"/>
      <c r="Q24" s="271"/>
      <c r="R24" s="271"/>
    </row>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formula1>5.88665521467894E+32</formula1>
    </dataValidation>
  </dataValidations>
  <hyperlinks>
    <hyperlink ref="D8:P8" location="Instrucciones!A1" display="INSTRUCCIONES DE DILIGENCIAMIENTO"/>
    <hyperlink ref="D11:P11" location="'Autodiagnóstico '!A1" display="AUTODIAGNÓSTICO"/>
    <hyperlink ref="D17:P17" location="'Diseño de Acciones'!A1" display="DISEÑO DE ACCIONES"/>
    <hyperlink ref="D14:P14" location="'Resultados Rutas'!A1" display="RESULTADOS RUTAS"/>
    <hyperlink ref="D20:P20" location="Referencias!A1" display="REFERENCIAS Y AYUDA DOCUMENT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81"/>
  <sheetViews>
    <sheetView showGridLines="0" tabSelected="1" topLeftCell="I8" zoomScale="113" zoomScaleNormal="100" workbookViewId="0">
      <selection activeCell="K10" sqref="K10:L11"/>
    </sheetView>
  </sheetViews>
  <sheetFormatPr baseColWidth="10" defaultColWidth="0" defaultRowHeight="12.75" zeroHeight="1" x14ac:dyDescent="0.25"/>
  <cols>
    <col min="1" max="1" width="2.7109375" style="136" customWidth="1"/>
    <col min="2" max="2" width="1" style="136" customWidth="1"/>
    <col min="3" max="3" width="9" style="136" customWidth="1"/>
    <col min="4" max="4" width="11.7109375" style="136" customWidth="1"/>
    <col min="5" max="5" width="20.7109375" style="136" customWidth="1"/>
    <col min="6" max="6" width="11.7109375" style="136" customWidth="1"/>
    <col min="7" max="7" width="4.28515625" style="136" customWidth="1"/>
    <col min="8" max="8" width="11.85546875" style="137" customWidth="1"/>
    <col min="9" max="9" width="42.28515625" style="137" customWidth="1"/>
    <col min="10" max="10" width="21.85546875" style="136" customWidth="1"/>
    <col min="11" max="11" width="7.42578125" style="138" customWidth="1"/>
    <col min="12" max="12" width="66.42578125" style="136" customWidth="1"/>
    <col min="13" max="13" width="11.7109375" style="136" customWidth="1"/>
    <col min="14" max="14" width="17.140625" style="136" customWidth="1"/>
    <col min="15" max="15" width="34.140625" style="136" customWidth="1"/>
    <col min="16" max="16" width="1.85546875" style="136" customWidth="1"/>
    <col min="17" max="17" width="4.42578125" style="136" customWidth="1"/>
    <col min="18" max="19" width="11.42578125" style="136" customWidth="1"/>
    <col min="20" max="20" width="1.42578125" style="136" hidden="1" customWidth="1"/>
    <col min="21" max="33" width="15.7109375" style="136" hidden="1" customWidth="1"/>
    <col min="34" max="34" width="2.140625" style="136" hidden="1" customWidth="1"/>
    <col min="35" max="35" width="11.42578125" style="136" hidden="1" customWidth="1"/>
    <col min="36" max="16384" width="13.7109375" style="136" hidden="1"/>
  </cols>
  <sheetData>
    <row r="1" spans="2:34" ht="8.25" customHeight="1" thickBot="1" x14ac:dyDescent="0.3">
      <c r="B1" s="61"/>
      <c r="C1" s="61"/>
      <c r="D1" s="61"/>
      <c r="E1" s="61"/>
      <c r="F1" s="61"/>
      <c r="G1" s="61"/>
      <c r="H1" s="281"/>
      <c r="I1" s="281"/>
      <c r="J1" s="61"/>
      <c r="K1" s="261"/>
      <c r="L1" s="61"/>
      <c r="M1" s="61"/>
      <c r="N1" s="61"/>
      <c r="O1" s="61"/>
      <c r="P1" s="61"/>
      <c r="Q1" s="61"/>
      <c r="R1" s="61"/>
      <c r="S1" s="61"/>
      <c r="T1" s="61"/>
      <c r="U1" s="61"/>
      <c r="V1" s="61"/>
      <c r="W1" s="61"/>
      <c r="X1" s="61"/>
      <c r="Y1" s="61"/>
      <c r="Z1" s="61"/>
      <c r="AA1" s="61"/>
      <c r="AB1" s="61"/>
      <c r="AC1" s="61"/>
      <c r="AD1" s="61"/>
      <c r="AE1" s="61"/>
      <c r="AF1" s="61"/>
      <c r="AG1" s="61"/>
      <c r="AH1" s="61"/>
    </row>
    <row r="2" spans="2:34" ht="6" customHeight="1" x14ac:dyDescent="0.25">
      <c r="B2" s="282"/>
      <c r="C2" s="283"/>
      <c r="D2" s="283"/>
      <c r="E2" s="283"/>
      <c r="F2" s="283"/>
      <c r="G2" s="283"/>
      <c r="H2" s="284"/>
      <c r="I2" s="284"/>
      <c r="J2" s="283"/>
      <c r="K2" s="285"/>
      <c r="L2" s="283"/>
      <c r="M2" s="283"/>
      <c r="N2" s="283"/>
      <c r="O2" s="283"/>
      <c r="P2" s="286"/>
      <c r="Q2" s="61"/>
      <c r="R2" s="61"/>
      <c r="S2" s="61"/>
      <c r="T2" s="61"/>
      <c r="U2" s="61"/>
      <c r="V2" s="61"/>
      <c r="W2" s="61"/>
      <c r="X2" s="61"/>
      <c r="Y2" s="61"/>
      <c r="Z2" s="61"/>
      <c r="AA2" s="61"/>
      <c r="AB2" s="61"/>
      <c r="AC2" s="61"/>
      <c r="AD2" s="61"/>
      <c r="AE2" s="61"/>
      <c r="AF2" s="61"/>
      <c r="AG2" s="61"/>
      <c r="AH2" s="61"/>
    </row>
    <row r="3" spans="2:34" ht="89.25" customHeight="1" x14ac:dyDescent="0.25">
      <c r="B3" s="287"/>
      <c r="C3" s="61"/>
      <c r="D3" s="61"/>
      <c r="E3" s="61"/>
      <c r="F3" s="61"/>
      <c r="G3" s="61"/>
      <c r="H3" s="281"/>
      <c r="I3" s="281"/>
      <c r="J3" s="61"/>
      <c r="K3" s="261"/>
      <c r="L3" s="61"/>
      <c r="M3" s="61"/>
      <c r="N3" s="61"/>
      <c r="O3" s="61"/>
      <c r="P3" s="288"/>
      <c r="Q3" s="61"/>
      <c r="R3" s="61"/>
      <c r="S3" s="61"/>
      <c r="T3" s="61"/>
      <c r="U3" s="61"/>
      <c r="V3" s="61"/>
      <c r="W3" s="61"/>
      <c r="X3" s="61"/>
      <c r="Y3" s="61"/>
      <c r="Z3" s="61"/>
      <c r="AA3" s="61"/>
      <c r="AB3" s="61"/>
      <c r="AC3" s="61"/>
      <c r="AD3" s="61"/>
      <c r="AE3" s="61"/>
      <c r="AF3" s="61"/>
      <c r="AG3" s="61"/>
      <c r="AH3" s="61"/>
    </row>
    <row r="4" spans="2:34" ht="35.25" customHeight="1" x14ac:dyDescent="0.25">
      <c r="B4" s="287"/>
      <c r="C4" s="405" t="s">
        <v>7</v>
      </c>
      <c r="D4" s="406"/>
      <c r="E4" s="406"/>
      <c r="F4" s="406"/>
      <c r="G4" s="406"/>
      <c r="H4" s="406"/>
      <c r="I4" s="406"/>
      <c r="J4" s="406"/>
      <c r="K4" s="406"/>
      <c r="L4" s="406"/>
      <c r="M4" s="406"/>
      <c r="N4" s="406"/>
      <c r="O4" s="407"/>
      <c r="P4" s="289"/>
      <c r="Q4" s="61"/>
      <c r="R4" s="61"/>
      <c r="S4" s="61"/>
      <c r="T4" s="290"/>
      <c r="U4" s="61"/>
      <c r="V4" s="61"/>
      <c r="W4" s="61"/>
      <c r="X4" s="61"/>
      <c r="Y4" s="61"/>
      <c r="Z4" s="61"/>
      <c r="AA4" s="61"/>
      <c r="AB4" s="61"/>
      <c r="AC4" s="61"/>
      <c r="AD4" s="61"/>
      <c r="AE4" s="61"/>
      <c r="AF4" s="61"/>
      <c r="AG4" s="61"/>
      <c r="AH4" s="291"/>
    </row>
    <row r="5" spans="2:34" ht="9.75" customHeight="1" thickBot="1" x14ac:dyDescent="0.3">
      <c r="B5" s="99"/>
      <c r="C5" s="22"/>
      <c r="D5" s="22"/>
      <c r="E5" s="22"/>
      <c r="F5" s="22"/>
      <c r="G5" s="22"/>
      <c r="H5" s="172"/>
      <c r="I5" s="172"/>
      <c r="J5" s="22"/>
      <c r="K5" s="22"/>
      <c r="L5" s="22"/>
      <c r="M5" s="22"/>
      <c r="N5" s="22"/>
      <c r="O5" s="22"/>
      <c r="P5" s="292"/>
      <c r="Q5" s="61"/>
      <c r="R5" s="61"/>
      <c r="S5" s="61"/>
      <c r="T5" s="290"/>
      <c r="U5" s="61"/>
      <c r="V5" s="61"/>
      <c r="W5" s="61"/>
      <c r="X5" s="61"/>
      <c r="Y5" s="61"/>
      <c r="Z5" s="61"/>
      <c r="AA5" s="61"/>
      <c r="AB5" s="61"/>
      <c r="AC5" s="61"/>
      <c r="AD5" s="61"/>
      <c r="AE5" s="61"/>
      <c r="AF5" s="61"/>
      <c r="AG5" s="61"/>
      <c r="AH5" s="291"/>
    </row>
    <row r="6" spans="2:34" ht="29.25" customHeight="1" x14ac:dyDescent="0.25">
      <c r="B6" s="99"/>
      <c r="C6" s="411" t="s">
        <v>8</v>
      </c>
      <c r="D6" s="412"/>
      <c r="E6" s="412"/>
      <c r="F6" s="412"/>
      <c r="G6" s="412"/>
      <c r="H6" s="456"/>
      <c r="I6" s="457"/>
      <c r="J6" s="411" t="s">
        <v>9</v>
      </c>
      <c r="K6" s="412"/>
      <c r="L6" s="412"/>
      <c r="M6" s="412"/>
      <c r="N6" s="412"/>
      <c r="O6" s="413"/>
      <c r="P6" s="139"/>
      <c r="Q6" s="61"/>
      <c r="R6" s="61"/>
      <c r="S6" s="61"/>
      <c r="T6" s="290"/>
      <c r="U6" s="352" t="s">
        <v>10</v>
      </c>
      <c r="V6" s="353"/>
      <c r="W6" s="353"/>
      <c r="X6" s="354"/>
      <c r="Y6" s="355" t="s">
        <v>11</v>
      </c>
      <c r="Z6" s="353"/>
      <c r="AA6" s="353"/>
      <c r="AB6" s="354"/>
      <c r="AC6" s="356" t="s">
        <v>12</v>
      </c>
      <c r="AD6" s="357"/>
      <c r="AE6" s="356" t="s">
        <v>13</v>
      </c>
      <c r="AF6" s="357"/>
      <c r="AG6" s="140" t="s">
        <v>14</v>
      </c>
      <c r="AH6" s="291"/>
    </row>
    <row r="7" spans="2:34" ht="15.75" hidden="1" customHeight="1" x14ac:dyDescent="0.25">
      <c r="B7" s="99"/>
      <c r="C7" s="141"/>
      <c r="D7" s="142"/>
      <c r="E7" s="293"/>
      <c r="F7" s="293"/>
      <c r="G7" s="294"/>
      <c r="H7" s="172"/>
      <c r="I7" s="172"/>
      <c r="J7" s="295"/>
      <c r="K7" s="295"/>
      <c r="L7" s="295"/>
      <c r="M7" s="7"/>
      <c r="N7" s="7"/>
      <c r="O7" s="296"/>
      <c r="P7" s="9"/>
      <c r="Q7" s="61"/>
      <c r="R7" s="61"/>
      <c r="S7" s="61"/>
      <c r="T7" s="290"/>
      <c r="U7" s="143"/>
      <c r="V7" s="144"/>
      <c r="W7" s="144"/>
      <c r="X7" s="145"/>
      <c r="Y7" s="146"/>
      <c r="Z7" s="144"/>
      <c r="AA7" s="144"/>
      <c r="AB7" s="145"/>
      <c r="AC7" s="146"/>
      <c r="AD7" s="144"/>
      <c r="AE7" s="144"/>
      <c r="AF7" s="145"/>
      <c r="AG7" s="147"/>
      <c r="AH7" s="291"/>
    </row>
    <row r="8" spans="2:34" ht="33.75" customHeight="1" thickBot="1" x14ac:dyDescent="0.3">
      <c r="B8" s="99"/>
      <c r="C8" s="450"/>
      <c r="D8" s="451"/>
      <c r="E8" s="452"/>
      <c r="F8" s="452"/>
      <c r="G8" s="452"/>
      <c r="H8" s="452"/>
      <c r="I8" s="453"/>
      <c r="J8" s="416">
        <f>IF(SUM(N12:N624)=0,"",AVERAGE(N12:N624))</f>
        <v>75.409836065573771</v>
      </c>
      <c r="K8" s="417"/>
      <c r="L8" s="417"/>
      <c r="M8" s="418"/>
      <c r="N8" s="418"/>
      <c r="O8" s="419"/>
      <c r="P8" s="148"/>
      <c r="Q8" s="61"/>
      <c r="R8" s="61"/>
      <c r="S8" s="61"/>
      <c r="T8" s="290"/>
      <c r="U8" s="366" t="s">
        <v>15</v>
      </c>
      <c r="V8" s="368" t="s">
        <v>16</v>
      </c>
      <c r="W8" s="368" t="s">
        <v>17</v>
      </c>
      <c r="X8" s="350" t="s">
        <v>18</v>
      </c>
      <c r="Y8" s="370" t="s">
        <v>19</v>
      </c>
      <c r="Z8" s="368" t="s">
        <v>20</v>
      </c>
      <c r="AA8" s="368" t="s">
        <v>21</v>
      </c>
      <c r="AB8" s="350" t="s">
        <v>22</v>
      </c>
      <c r="AC8" s="370" t="s">
        <v>23</v>
      </c>
      <c r="AD8" s="350" t="s">
        <v>24</v>
      </c>
      <c r="AE8" s="370" t="s">
        <v>25</v>
      </c>
      <c r="AF8" s="350" t="s">
        <v>26</v>
      </c>
      <c r="AG8" s="358" t="s">
        <v>27</v>
      </c>
      <c r="AH8" s="291"/>
    </row>
    <row r="9" spans="2:34" ht="4.5" customHeight="1" x14ac:dyDescent="0.25">
      <c r="B9" s="99"/>
      <c r="C9" s="410"/>
      <c r="D9" s="410"/>
      <c r="E9" s="410"/>
      <c r="F9" s="410"/>
      <c r="G9" s="410"/>
      <c r="H9" s="410"/>
      <c r="I9" s="410"/>
      <c r="J9" s="410"/>
      <c r="K9" s="410"/>
      <c r="L9" s="410"/>
      <c r="M9" s="410"/>
      <c r="N9" s="410"/>
      <c r="O9" s="410"/>
      <c r="P9" s="270"/>
      <c r="Q9" s="61"/>
      <c r="R9" s="61"/>
      <c r="S9" s="61"/>
      <c r="T9" s="290"/>
      <c r="U9" s="367"/>
      <c r="V9" s="369"/>
      <c r="W9" s="369"/>
      <c r="X9" s="351"/>
      <c r="Y9" s="371"/>
      <c r="Z9" s="369"/>
      <c r="AA9" s="369"/>
      <c r="AB9" s="351"/>
      <c r="AC9" s="371"/>
      <c r="AD9" s="351"/>
      <c r="AE9" s="371"/>
      <c r="AF9" s="351"/>
      <c r="AG9" s="359"/>
      <c r="AH9" s="291"/>
    </row>
    <row r="10" spans="2:34" ht="57" customHeight="1" x14ac:dyDescent="0.25">
      <c r="B10" s="99"/>
      <c r="C10" s="420" t="s">
        <v>28</v>
      </c>
      <c r="D10" s="414" t="s">
        <v>29</v>
      </c>
      <c r="E10" s="414" t="s">
        <v>30</v>
      </c>
      <c r="F10" s="414" t="s">
        <v>29</v>
      </c>
      <c r="G10" s="400" t="s">
        <v>31</v>
      </c>
      <c r="H10" s="401"/>
      <c r="I10" s="402"/>
      <c r="J10" s="400" t="s">
        <v>32</v>
      </c>
      <c r="K10" s="400" t="s">
        <v>33</v>
      </c>
      <c r="L10" s="428"/>
      <c r="M10" s="400" t="s">
        <v>34</v>
      </c>
      <c r="N10" s="400" t="s">
        <v>35</v>
      </c>
      <c r="O10" s="408" t="s">
        <v>36</v>
      </c>
      <c r="P10" s="297"/>
      <c r="Q10" s="61"/>
      <c r="R10"/>
      <c r="S10" s="61"/>
      <c r="T10" s="290"/>
      <c r="U10" s="360"/>
      <c r="V10" s="362"/>
      <c r="W10" s="362"/>
      <c r="X10" s="362"/>
      <c r="Y10" s="362"/>
      <c r="Z10" s="362"/>
      <c r="AA10" s="362"/>
      <c r="AB10" s="362"/>
      <c r="AC10" s="362"/>
      <c r="AD10" s="362"/>
      <c r="AE10" s="362"/>
      <c r="AF10" s="362"/>
      <c r="AG10" s="364"/>
      <c r="AH10" s="291"/>
    </row>
    <row r="11" spans="2:34" ht="36" customHeight="1" x14ac:dyDescent="0.25">
      <c r="B11" s="99"/>
      <c r="C11" s="421"/>
      <c r="D11" s="415"/>
      <c r="E11" s="415"/>
      <c r="F11" s="415"/>
      <c r="G11" s="403"/>
      <c r="H11" s="403"/>
      <c r="I11" s="404"/>
      <c r="J11" s="403"/>
      <c r="K11" s="429"/>
      <c r="L11" s="429"/>
      <c r="M11" s="403"/>
      <c r="N11" s="403"/>
      <c r="O11" s="409"/>
      <c r="P11" s="149"/>
      <c r="Q11" s="61"/>
      <c r="R11" s="61"/>
      <c r="S11" s="61"/>
      <c r="T11" s="290"/>
      <c r="U11" s="361"/>
      <c r="V11" s="363"/>
      <c r="W11" s="363"/>
      <c r="X11" s="363"/>
      <c r="Y11" s="363"/>
      <c r="Z11" s="363"/>
      <c r="AA11" s="363"/>
      <c r="AB11" s="363"/>
      <c r="AC11" s="363"/>
      <c r="AD11" s="363"/>
      <c r="AE11" s="363"/>
      <c r="AF11" s="363"/>
      <c r="AG11" s="365"/>
      <c r="AH11" s="291"/>
    </row>
    <row r="12" spans="2:34" ht="39.75" customHeight="1" x14ac:dyDescent="0.25">
      <c r="B12" s="99"/>
      <c r="C12" s="388" t="s">
        <v>37</v>
      </c>
      <c r="D12" s="392">
        <f>IF(SUM(N12:N131)=0,"",AVERAGE(N12:N131))</f>
        <v>85.791666666666671</v>
      </c>
      <c r="E12" s="433" t="s">
        <v>38</v>
      </c>
      <c r="F12" s="435">
        <f>IF(SUM(N12:N26)=0,"",AVERAGE(N12:N26))</f>
        <v>81</v>
      </c>
      <c r="G12" s="385">
        <v>1</v>
      </c>
      <c r="H12" s="430" t="s">
        <v>39</v>
      </c>
      <c r="I12" s="431"/>
      <c r="J12" s="386" t="s">
        <v>40</v>
      </c>
      <c r="K12" s="298" t="s">
        <v>41</v>
      </c>
      <c r="L12" s="299" t="s">
        <v>42</v>
      </c>
      <c r="M12" s="422" t="s">
        <v>43</v>
      </c>
      <c r="N12" s="423">
        <v>81</v>
      </c>
      <c r="O12" s="426"/>
      <c r="P12" s="270"/>
      <c r="Q12" s="300"/>
      <c r="R12" s="61"/>
      <c r="S12" s="61"/>
      <c r="T12" s="290"/>
      <c r="U12" s="324"/>
      <c r="V12" s="324"/>
      <c r="W12" s="324"/>
      <c r="X12" s="324"/>
      <c r="Y12" s="324"/>
      <c r="Z12" s="61"/>
      <c r="AA12" s="324"/>
      <c r="AB12" s="324"/>
      <c r="AC12" s="324"/>
      <c r="AD12" s="324"/>
      <c r="AE12" s="324">
        <f>IF($N$12="","",$N$12)</f>
        <v>81</v>
      </c>
      <c r="AF12" s="324">
        <f>IF($N$12="","",$N$12)</f>
        <v>81</v>
      </c>
      <c r="AG12" s="324"/>
      <c r="AH12" s="291"/>
    </row>
    <row r="13" spans="2:34" ht="39.75" customHeight="1" x14ac:dyDescent="0.25">
      <c r="B13" s="99"/>
      <c r="C13" s="389"/>
      <c r="D13" s="393"/>
      <c r="E13" s="434"/>
      <c r="F13" s="437"/>
      <c r="G13" s="327"/>
      <c r="H13" s="341"/>
      <c r="I13" s="343"/>
      <c r="J13" s="342"/>
      <c r="K13" s="266" t="s">
        <v>44</v>
      </c>
      <c r="L13" s="182" t="s">
        <v>45</v>
      </c>
      <c r="M13" s="327"/>
      <c r="N13" s="424"/>
      <c r="O13" s="427"/>
      <c r="P13" s="270"/>
      <c r="Q13" s="300"/>
      <c r="R13" s="61"/>
      <c r="S13" s="61"/>
      <c r="T13" s="290"/>
      <c r="U13" s="325"/>
      <c r="V13" s="325"/>
      <c r="W13" s="325"/>
      <c r="X13" s="325"/>
      <c r="Y13" s="325"/>
      <c r="Z13" s="61"/>
      <c r="AA13" s="325"/>
      <c r="AB13" s="325"/>
      <c r="AC13" s="325"/>
      <c r="AD13" s="325"/>
      <c r="AE13" s="325"/>
      <c r="AF13" s="325"/>
      <c r="AG13" s="325"/>
      <c r="AH13" s="291"/>
    </row>
    <row r="14" spans="2:34" ht="39.75" customHeight="1" x14ac:dyDescent="0.25">
      <c r="B14" s="99"/>
      <c r="C14" s="389"/>
      <c r="D14" s="393"/>
      <c r="E14" s="434"/>
      <c r="F14" s="437"/>
      <c r="G14" s="327"/>
      <c r="H14" s="341"/>
      <c r="I14" s="343"/>
      <c r="J14" s="342"/>
      <c r="K14" s="266" t="s">
        <v>46</v>
      </c>
      <c r="L14" s="182" t="s">
        <v>47</v>
      </c>
      <c r="M14" s="327"/>
      <c r="N14" s="424"/>
      <c r="O14" s="427"/>
      <c r="P14" s="270"/>
      <c r="Q14" s="300"/>
      <c r="R14" s="61"/>
      <c r="S14"/>
      <c r="T14" s="290"/>
      <c r="U14" s="325"/>
      <c r="V14" s="325"/>
      <c r="W14" s="325"/>
      <c r="X14" s="325"/>
      <c r="Y14" s="325"/>
      <c r="Z14" s="61"/>
      <c r="AA14" s="325"/>
      <c r="AB14" s="325"/>
      <c r="AC14" s="325"/>
      <c r="AD14" s="325"/>
      <c r="AE14" s="325"/>
      <c r="AF14" s="325"/>
      <c r="AG14" s="325"/>
      <c r="AH14" s="291"/>
    </row>
    <row r="15" spans="2:34" ht="39.75" customHeight="1" x14ac:dyDescent="0.25">
      <c r="B15" s="99"/>
      <c r="C15" s="389"/>
      <c r="D15" s="393"/>
      <c r="E15" s="434"/>
      <c r="F15" s="437"/>
      <c r="G15" s="327"/>
      <c r="H15" s="341"/>
      <c r="I15" s="343"/>
      <c r="J15" s="342"/>
      <c r="K15" s="266" t="s">
        <v>48</v>
      </c>
      <c r="L15" s="182" t="s">
        <v>49</v>
      </c>
      <c r="M15" s="327"/>
      <c r="N15" s="424"/>
      <c r="O15" s="427"/>
      <c r="P15" s="270"/>
      <c r="Q15" s="300"/>
      <c r="R15" s="61"/>
      <c r="S15" s="61"/>
      <c r="T15" s="290"/>
      <c r="U15" s="325"/>
      <c r="V15" s="325"/>
      <c r="W15" s="325"/>
      <c r="X15" s="325"/>
      <c r="Y15" s="325"/>
      <c r="Z15" s="61"/>
      <c r="AA15" s="325"/>
      <c r="AB15" s="325"/>
      <c r="AC15" s="325"/>
      <c r="AD15" s="325"/>
      <c r="AE15" s="325"/>
      <c r="AF15" s="325"/>
      <c r="AG15" s="325"/>
      <c r="AH15" s="291"/>
    </row>
    <row r="16" spans="2:34" ht="39.75" customHeight="1" x14ac:dyDescent="0.25">
      <c r="B16" s="99"/>
      <c r="C16" s="389"/>
      <c r="D16" s="393"/>
      <c r="E16" s="434"/>
      <c r="F16" s="437"/>
      <c r="G16" s="327"/>
      <c r="H16" s="341"/>
      <c r="I16" s="343"/>
      <c r="J16" s="342"/>
      <c r="K16" s="266" t="s">
        <v>50</v>
      </c>
      <c r="L16" s="182" t="s">
        <v>51</v>
      </c>
      <c r="M16" s="327"/>
      <c r="N16" s="425"/>
      <c r="O16" s="427"/>
      <c r="P16" s="270"/>
      <c r="Q16" s="300"/>
      <c r="R16" s="61"/>
      <c r="S16" s="61"/>
      <c r="T16" s="290"/>
      <c r="U16" s="325"/>
      <c r="V16" s="325"/>
      <c r="W16" s="325"/>
      <c r="X16" s="325"/>
      <c r="Y16" s="325"/>
      <c r="Z16" s="61"/>
      <c r="AA16" s="325"/>
      <c r="AB16" s="325"/>
      <c r="AC16" s="325"/>
      <c r="AD16" s="325"/>
      <c r="AE16" s="325"/>
      <c r="AF16" s="325"/>
      <c r="AG16" s="325"/>
      <c r="AH16" s="291"/>
    </row>
    <row r="17" spans="2:34" ht="39.75" customHeight="1" x14ac:dyDescent="0.25">
      <c r="B17" s="99"/>
      <c r="C17" s="389"/>
      <c r="D17" s="394"/>
      <c r="E17" s="434"/>
      <c r="F17" s="438"/>
      <c r="G17" s="338">
        <v>2</v>
      </c>
      <c r="H17" s="339" t="s">
        <v>52</v>
      </c>
      <c r="I17" s="343"/>
      <c r="J17" s="331" t="s">
        <v>53</v>
      </c>
      <c r="K17" s="266" t="s">
        <v>41</v>
      </c>
      <c r="L17" s="182" t="s">
        <v>54</v>
      </c>
      <c r="M17" s="328" t="s">
        <v>43</v>
      </c>
      <c r="N17" s="326">
        <v>81</v>
      </c>
      <c r="O17" s="329"/>
      <c r="P17" s="270"/>
      <c r="Q17" s="344"/>
      <c r="R17" s="345"/>
      <c r="S17" s="346"/>
      <c r="T17" s="290"/>
      <c r="U17" s="324"/>
      <c r="V17" s="324"/>
      <c r="W17" s="324"/>
      <c r="X17" s="324"/>
      <c r="Y17" s="324"/>
      <c r="Z17" s="324"/>
      <c r="AA17" s="324"/>
      <c r="AB17" s="324"/>
      <c r="AC17" s="324"/>
      <c r="AD17" s="324"/>
      <c r="AE17" s="324">
        <f>IF($N$17="","",$N$17)</f>
        <v>81</v>
      </c>
      <c r="AF17" s="324">
        <f>IF($N$17="","",$N$17)</f>
        <v>81</v>
      </c>
      <c r="AG17" s="324"/>
      <c r="AH17" s="291"/>
    </row>
    <row r="18" spans="2:34" ht="39.75" customHeight="1" x14ac:dyDescent="0.25">
      <c r="B18" s="99"/>
      <c r="C18" s="389"/>
      <c r="D18" s="394"/>
      <c r="E18" s="434"/>
      <c r="F18" s="438"/>
      <c r="G18" s="327"/>
      <c r="H18" s="341"/>
      <c r="I18" s="343"/>
      <c r="J18" s="342"/>
      <c r="K18" s="266" t="s">
        <v>44</v>
      </c>
      <c r="L18" s="182" t="s">
        <v>55</v>
      </c>
      <c r="M18" s="327"/>
      <c r="N18" s="327"/>
      <c r="O18" s="330"/>
      <c r="P18" s="270"/>
      <c r="Q18" s="300"/>
      <c r="R18" s="301"/>
      <c r="S18" s="61"/>
      <c r="T18" s="290"/>
      <c r="U18" s="325"/>
      <c r="V18" s="325"/>
      <c r="W18" s="325"/>
      <c r="X18" s="325"/>
      <c r="Y18" s="325"/>
      <c r="Z18" s="325"/>
      <c r="AA18" s="325"/>
      <c r="AB18" s="325"/>
      <c r="AC18" s="325"/>
      <c r="AD18" s="325"/>
      <c r="AE18" s="325"/>
      <c r="AF18" s="325"/>
      <c r="AG18" s="325"/>
      <c r="AH18" s="291"/>
    </row>
    <row r="19" spans="2:34" ht="39.75" customHeight="1" x14ac:dyDescent="0.25">
      <c r="B19" s="99"/>
      <c r="C19" s="389"/>
      <c r="D19" s="394"/>
      <c r="E19" s="434"/>
      <c r="F19" s="438"/>
      <c r="G19" s="327"/>
      <c r="H19" s="341"/>
      <c r="I19" s="343"/>
      <c r="J19" s="342"/>
      <c r="K19" s="266" t="s">
        <v>46</v>
      </c>
      <c r="L19" s="182" t="s">
        <v>56</v>
      </c>
      <c r="M19" s="327"/>
      <c r="N19" s="327"/>
      <c r="O19" s="330"/>
      <c r="P19" s="270"/>
      <c r="Q19" s="300"/>
      <c r="R19" s="301"/>
      <c r="S19" s="61"/>
      <c r="T19" s="290"/>
      <c r="U19" s="325"/>
      <c r="V19" s="325"/>
      <c r="W19" s="325"/>
      <c r="X19" s="325"/>
      <c r="Y19" s="325"/>
      <c r="Z19" s="325"/>
      <c r="AA19" s="325"/>
      <c r="AB19" s="325"/>
      <c r="AC19" s="325"/>
      <c r="AD19" s="325"/>
      <c r="AE19" s="325"/>
      <c r="AF19" s="325"/>
      <c r="AG19" s="325"/>
      <c r="AH19" s="291"/>
    </row>
    <row r="20" spans="2:34" ht="39.75" customHeight="1" x14ac:dyDescent="0.25">
      <c r="B20" s="99"/>
      <c r="C20" s="389"/>
      <c r="D20" s="394"/>
      <c r="E20" s="434"/>
      <c r="F20" s="438"/>
      <c r="G20" s="327"/>
      <c r="H20" s="341"/>
      <c r="I20" s="343"/>
      <c r="J20" s="342"/>
      <c r="K20" s="266" t="s">
        <v>48</v>
      </c>
      <c r="L20" s="182" t="s">
        <v>57</v>
      </c>
      <c r="M20" s="327"/>
      <c r="N20" s="327"/>
      <c r="O20" s="330"/>
      <c r="P20" s="270"/>
      <c r="Q20" s="300"/>
      <c r="R20" s="301"/>
      <c r="S20" s="61"/>
      <c r="T20" s="290"/>
      <c r="U20" s="325"/>
      <c r="V20" s="325"/>
      <c r="W20" s="325"/>
      <c r="X20" s="325"/>
      <c r="Y20" s="325"/>
      <c r="Z20" s="325"/>
      <c r="AA20" s="325"/>
      <c r="AB20" s="325"/>
      <c r="AC20" s="325"/>
      <c r="AD20" s="325"/>
      <c r="AE20" s="325"/>
      <c r="AF20" s="325"/>
      <c r="AG20" s="325"/>
      <c r="AH20" s="291"/>
    </row>
    <row r="21" spans="2:34" ht="39.75" customHeight="1" x14ac:dyDescent="0.25">
      <c r="B21" s="99"/>
      <c r="C21" s="389"/>
      <c r="D21" s="394"/>
      <c r="E21" s="434"/>
      <c r="F21" s="438"/>
      <c r="G21" s="327"/>
      <c r="H21" s="341"/>
      <c r="I21" s="343"/>
      <c r="J21" s="342"/>
      <c r="K21" s="266" t="s">
        <v>50</v>
      </c>
      <c r="L21" s="182" t="s">
        <v>58</v>
      </c>
      <c r="M21" s="327"/>
      <c r="N21" s="327"/>
      <c r="O21" s="330"/>
      <c r="P21" s="270"/>
      <c r="Q21" s="300"/>
      <c r="R21" s="301"/>
      <c r="S21" s="61"/>
      <c r="T21" s="290"/>
      <c r="U21" s="325"/>
      <c r="V21" s="325"/>
      <c r="W21" s="325"/>
      <c r="X21" s="325"/>
      <c r="Y21" s="325"/>
      <c r="Z21" s="325"/>
      <c r="AA21" s="325"/>
      <c r="AB21" s="325"/>
      <c r="AC21" s="325"/>
      <c r="AD21" s="325"/>
      <c r="AE21" s="325"/>
      <c r="AF21" s="325"/>
      <c r="AG21" s="325"/>
      <c r="AH21" s="291"/>
    </row>
    <row r="22" spans="2:34" ht="39.75" customHeight="1" x14ac:dyDescent="0.25">
      <c r="B22" s="99"/>
      <c r="C22" s="389"/>
      <c r="D22" s="394"/>
      <c r="E22" s="434"/>
      <c r="F22" s="438"/>
      <c r="G22" s="338">
        <v>3</v>
      </c>
      <c r="H22" s="339" t="s">
        <v>59</v>
      </c>
      <c r="I22" s="343"/>
      <c r="J22" s="331" t="s">
        <v>60</v>
      </c>
      <c r="K22" s="266" t="s">
        <v>41</v>
      </c>
      <c r="L22" s="182" t="s">
        <v>61</v>
      </c>
      <c r="M22" s="328" t="s">
        <v>43</v>
      </c>
      <c r="N22" s="326">
        <v>81</v>
      </c>
      <c r="O22" s="329"/>
      <c r="P22" s="270"/>
      <c r="Q22" s="332"/>
      <c r="R22" s="333"/>
      <c r="S22" s="334"/>
      <c r="T22" s="290"/>
      <c r="U22" s="324"/>
      <c r="V22" s="324"/>
      <c r="W22" s="324"/>
      <c r="X22" s="324"/>
      <c r="Y22" s="324"/>
      <c r="Z22" s="324">
        <f>IF(N22="","",$N$22)</f>
        <v>81</v>
      </c>
      <c r="AA22" s="324"/>
      <c r="AB22" s="324">
        <f>IF(N22="","",$N$22)</f>
        <v>81</v>
      </c>
      <c r="AC22" s="324">
        <f>IF(N22="","",$N$22)</f>
        <v>81</v>
      </c>
      <c r="AD22" s="324"/>
      <c r="AE22" s="324"/>
      <c r="AF22" s="324"/>
      <c r="AG22" s="324"/>
      <c r="AH22" s="291"/>
    </row>
    <row r="23" spans="2:34" ht="39.75" customHeight="1" x14ac:dyDescent="0.25">
      <c r="B23" s="99"/>
      <c r="C23" s="389"/>
      <c r="D23" s="394"/>
      <c r="E23" s="434"/>
      <c r="F23" s="438"/>
      <c r="G23" s="327"/>
      <c r="H23" s="341"/>
      <c r="I23" s="343"/>
      <c r="J23" s="342"/>
      <c r="K23" s="266" t="s">
        <v>44</v>
      </c>
      <c r="L23" s="182" t="s">
        <v>62</v>
      </c>
      <c r="M23" s="327"/>
      <c r="N23" s="327"/>
      <c r="O23" s="330"/>
      <c r="P23" s="270"/>
      <c r="Q23" s="335"/>
      <c r="R23" s="336"/>
      <c r="S23" s="337"/>
      <c r="T23" s="290"/>
      <c r="U23" s="325"/>
      <c r="V23" s="325"/>
      <c r="W23" s="325"/>
      <c r="X23" s="325"/>
      <c r="Y23" s="325"/>
      <c r="Z23" s="325"/>
      <c r="AA23" s="325"/>
      <c r="AB23" s="325"/>
      <c r="AC23" s="325"/>
      <c r="AD23" s="325"/>
      <c r="AE23" s="325"/>
      <c r="AF23" s="325"/>
      <c r="AG23" s="325"/>
      <c r="AH23" s="291"/>
    </row>
    <row r="24" spans="2:34" ht="39.75" customHeight="1" x14ac:dyDescent="0.25">
      <c r="B24" s="99"/>
      <c r="C24" s="389"/>
      <c r="D24" s="394"/>
      <c r="E24" s="434"/>
      <c r="F24" s="438"/>
      <c r="G24" s="327"/>
      <c r="H24" s="341"/>
      <c r="I24" s="343"/>
      <c r="J24" s="342"/>
      <c r="K24" s="266" t="s">
        <v>46</v>
      </c>
      <c r="L24" s="182" t="s">
        <v>63</v>
      </c>
      <c r="M24" s="327"/>
      <c r="N24" s="327"/>
      <c r="O24" s="330"/>
      <c r="P24" s="270"/>
      <c r="Q24" s="300"/>
      <c r="R24" s="61"/>
      <c r="S24" s="61"/>
      <c r="T24" s="290"/>
      <c r="U24" s="325"/>
      <c r="V24" s="325"/>
      <c r="W24" s="325"/>
      <c r="X24" s="325"/>
      <c r="Y24" s="325"/>
      <c r="Z24" s="325"/>
      <c r="AA24" s="325"/>
      <c r="AB24" s="325"/>
      <c r="AC24" s="325"/>
      <c r="AD24" s="325"/>
      <c r="AE24" s="325"/>
      <c r="AF24" s="325"/>
      <c r="AG24" s="325"/>
      <c r="AH24" s="291"/>
    </row>
    <row r="25" spans="2:34" ht="39.75" customHeight="1" x14ac:dyDescent="0.25">
      <c r="B25" s="99"/>
      <c r="C25" s="389"/>
      <c r="D25" s="394"/>
      <c r="E25" s="434"/>
      <c r="F25" s="438"/>
      <c r="G25" s="327"/>
      <c r="H25" s="341"/>
      <c r="I25" s="343"/>
      <c r="J25" s="342"/>
      <c r="K25" s="266" t="s">
        <v>48</v>
      </c>
      <c r="L25" s="182" t="s">
        <v>64</v>
      </c>
      <c r="M25" s="327"/>
      <c r="N25" s="327"/>
      <c r="O25" s="330"/>
      <c r="P25" s="270"/>
      <c r="Q25" s="300"/>
      <c r="R25" s="61"/>
      <c r="S25" s="61"/>
      <c r="T25" s="290"/>
      <c r="U25" s="325"/>
      <c r="V25" s="325"/>
      <c r="W25" s="325"/>
      <c r="X25" s="325"/>
      <c r="Y25" s="325"/>
      <c r="Z25" s="325"/>
      <c r="AA25" s="325"/>
      <c r="AB25" s="325"/>
      <c r="AC25" s="325"/>
      <c r="AD25" s="325"/>
      <c r="AE25" s="325"/>
      <c r="AF25" s="325"/>
      <c r="AG25" s="325"/>
      <c r="AH25" s="291"/>
    </row>
    <row r="26" spans="2:34" ht="39.75" customHeight="1" x14ac:dyDescent="0.25">
      <c r="B26" s="99"/>
      <c r="C26" s="389"/>
      <c r="D26" s="394"/>
      <c r="E26" s="434"/>
      <c r="F26" s="438"/>
      <c r="G26" s="327"/>
      <c r="H26" s="341"/>
      <c r="I26" s="343"/>
      <c r="J26" s="342"/>
      <c r="K26" s="266" t="s">
        <v>50</v>
      </c>
      <c r="L26" s="182" t="s">
        <v>65</v>
      </c>
      <c r="M26" s="327"/>
      <c r="N26" s="327"/>
      <c r="O26" s="330"/>
      <c r="P26" s="270"/>
      <c r="Q26" s="300"/>
      <c r="R26" s="61"/>
      <c r="S26" s="61"/>
      <c r="T26" s="290"/>
      <c r="U26" s="325"/>
      <c r="V26" s="325"/>
      <c r="W26" s="325"/>
      <c r="X26" s="325"/>
      <c r="Y26" s="325"/>
      <c r="Z26" s="325"/>
      <c r="AA26" s="325"/>
      <c r="AB26" s="325"/>
      <c r="AC26" s="325"/>
      <c r="AD26" s="325"/>
      <c r="AE26" s="325"/>
      <c r="AF26" s="325"/>
      <c r="AG26" s="325"/>
      <c r="AH26" s="291"/>
    </row>
    <row r="27" spans="2:34" ht="39.75" customHeight="1" x14ac:dyDescent="0.25">
      <c r="B27" s="99"/>
      <c r="C27" s="389"/>
      <c r="D27" s="394"/>
      <c r="E27" s="397" t="s">
        <v>66</v>
      </c>
      <c r="F27" s="437">
        <f>+IF(SUM(N27:N76)=0,"",AVERAGE(N27:N76))</f>
        <v>87.1</v>
      </c>
      <c r="G27" s="338">
        <v>4</v>
      </c>
      <c r="H27" s="339" t="s">
        <v>67</v>
      </c>
      <c r="I27" s="343"/>
      <c r="J27" s="331" t="s">
        <v>68</v>
      </c>
      <c r="K27" s="266" t="s">
        <v>41</v>
      </c>
      <c r="L27" s="331" t="s">
        <v>69</v>
      </c>
      <c r="M27" s="328" t="s">
        <v>43</v>
      </c>
      <c r="N27" s="326">
        <v>90</v>
      </c>
      <c r="O27" s="329"/>
      <c r="P27" s="270"/>
      <c r="Q27" s="332"/>
      <c r="R27" s="333"/>
      <c r="S27" s="334"/>
      <c r="T27" s="301"/>
      <c r="U27" s="324"/>
      <c r="V27" s="324"/>
      <c r="W27" s="324"/>
      <c r="X27" s="324"/>
      <c r="Y27" s="324"/>
      <c r="Z27" s="324"/>
      <c r="AA27" s="324"/>
      <c r="AB27" s="324"/>
      <c r="AC27" s="324"/>
      <c r="AD27" s="324"/>
      <c r="AE27" s="324"/>
      <c r="AF27" s="324"/>
      <c r="AG27" s="324">
        <f>IF(N27="","",N27)</f>
        <v>90</v>
      </c>
      <c r="AH27" s="291"/>
    </row>
    <row r="28" spans="2:34" ht="39.75" customHeight="1" x14ac:dyDescent="0.25">
      <c r="B28" s="99"/>
      <c r="C28" s="389"/>
      <c r="D28" s="394"/>
      <c r="E28" s="398"/>
      <c r="F28" s="437"/>
      <c r="G28" s="327"/>
      <c r="H28" s="341"/>
      <c r="I28" s="343"/>
      <c r="J28" s="342"/>
      <c r="K28" s="266" t="s">
        <v>44</v>
      </c>
      <c r="L28" s="331"/>
      <c r="M28" s="327"/>
      <c r="N28" s="327"/>
      <c r="O28" s="330"/>
      <c r="P28" s="270"/>
      <c r="Q28" s="335"/>
      <c r="R28" s="336"/>
      <c r="S28" s="337"/>
      <c r="T28" s="290"/>
      <c r="U28" s="325"/>
      <c r="V28" s="325"/>
      <c r="W28" s="325"/>
      <c r="X28" s="325"/>
      <c r="Y28" s="325"/>
      <c r="Z28" s="325"/>
      <c r="AA28" s="325"/>
      <c r="AB28" s="325"/>
      <c r="AC28" s="325"/>
      <c r="AD28" s="325"/>
      <c r="AE28" s="325"/>
      <c r="AF28" s="325"/>
      <c r="AG28" s="325"/>
      <c r="AH28" s="291"/>
    </row>
    <row r="29" spans="2:34" ht="39.75" customHeight="1" x14ac:dyDescent="0.25">
      <c r="B29" s="99"/>
      <c r="C29" s="389"/>
      <c r="D29" s="394"/>
      <c r="E29" s="398"/>
      <c r="F29" s="437"/>
      <c r="G29" s="327"/>
      <c r="H29" s="341"/>
      <c r="I29" s="343"/>
      <c r="J29" s="342"/>
      <c r="K29" s="266" t="s">
        <v>46</v>
      </c>
      <c r="L29" s="331"/>
      <c r="M29" s="327"/>
      <c r="N29" s="327"/>
      <c r="O29" s="330"/>
      <c r="P29" s="270"/>
      <c r="Q29" s="300"/>
      <c r="R29" s="301"/>
      <c r="S29" s="61"/>
      <c r="T29" s="290"/>
      <c r="U29" s="325"/>
      <c r="V29" s="325"/>
      <c r="W29" s="325"/>
      <c r="X29" s="325"/>
      <c r="Y29" s="325"/>
      <c r="Z29" s="325"/>
      <c r="AA29" s="325"/>
      <c r="AB29" s="325"/>
      <c r="AC29" s="325"/>
      <c r="AD29" s="325"/>
      <c r="AE29" s="325"/>
      <c r="AF29" s="325"/>
      <c r="AG29" s="325"/>
      <c r="AH29" s="291"/>
    </row>
    <row r="30" spans="2:34" ht="39.75" customHeight="1" x14ac:dyDescent="0.25">
      <c r="B30" s="99"/>
      <c r="C30" s="389"/>
      <c r="D30" s="394"/>
      <c r="E30" s="398"/>
      <c r="F30" s="437"/>
      <c r="G30" s="327"/>
      <c r="H30" s="341"/>
      <c r="I30" s="343"/>
      <c r="J30" s="342"/>
      <c r="K30" s="266" t="s">
        <v>48</v>
      </c>
      <c r="L30" s="331"/>
      <c r="M30" s="327"/>
      <c r="N30" s="327"/>
      <c r="O30" s="330"/>
      <c r="P30" s="270"/>
      <c r="Q30" s="300"/>
      <c r="R30" s="301"/>
      <c r="S30" s="61"/>
      <c r="T30" s="290"/>
      <c r="U30" s="325"/>
      <c r="V30" s="325"/>
      <c r="W30" s="325"/>
      <c r="X30" s="325"/>
      <c r="Y30" s="325"/>
      <c r="Z30" s="325"/>
      <c r="AA30" s="325"/>
      <c r="AB30" s="325"/>
      <c r="AC30" s="325"/>
      <c r="AD30" s="325"/>
      <c r="AE30" s="325"/>
      <c r="AF30" s="325"/>
      <c r="AG30" s="325"/>
      <c r="AH30" s="291"/>
    </row>
    <row r="31" spans="2:34" ht="39.75" customHeight="1" x14ac:dyDescent="0.25">
      <c r="B31" s="99"/>
      <c r="C31" s="389"/>
      <c r="D31" s="394"/>
      <c r="E31" s="398"/>
      <c r="F31" s="437"/>
      <c r="G31" s="327"/>
      <c r="H31" s="341"/>
      <c r="I31" s="343"/>
      <c r="J31" s="342"/>
      <c r="K31" s="266" t="s">
        <v>50</v>
      </c>
      <c r="L31" s="331"/>
      <c r="M31" s="327"/>
      <c r="N31" s="327"/>
      <c r="O31" s="330"/>
      <c r="P31" s="270"/>
      <c r="Q31" s="300"/>
      <c r="R31" s="301"/>
      <c r="S31" s="61"/>
      <c r="T31" s="290"/>
      <c r="U31" s="325"/>
      <c r="V31" s="325"/>
      <c r="W31" s="325"/>
      <c r="X31" s="325"/>
      <c r="Y31" s="325"/>
      <c r="Z31" s="325"/>
      <c r="AA31" s="325"/>
      <c r="AB31" s="325"/>
      <c r="AC31" s="325"/>
      <c r="AD31" s="325"/>
      <c r="AE31" s="325"/>
      <c r="AF31" s="325"/>
      <c r="AG31" s="325"/>
      <c r="AH31" s="291"/>
    </row>
    <row r="32" spans="2:34" ht="39.75" customHeight="1" x14ac:dyDescent="0.25">
      <c r="B32" s="99"/>
      <c r="C32" s="389"/>
      <c r="D32" s="394"/>
      <c r="E32" s="398"/>
      <c r="F32" s="437"/>
      <c r="G32" s="338">
        <v>5</v>
      </c>
      <c r="H32" s="339" t="s">
        <v>70</v>
      </c>
      <c r="I32" s="343"/>
      <c r="J32" s="331" t="s">
        <v>71</v>
      </c>
      <c r="K32" s="266" t="s">
        <v>41</v>
      </c>
      <c r="L32" s="331" t="s">
        <v>72</v>
      </c>
      <c r="M32" s="328" t="s">
        <v>43</v>
      </c>
      <c r="N32" s="326">
        <v>90</v>
      </c>
      <c r="O32" s="329"/>
      <c r="P32" s="270"/>
      <c r="Q32" s="332"/>
      <c r="R32" s="333"/>
      <c r="S32" s="334"/>
      <c r="T32" s="301"/>
      <c r="U32" s="324"/>
      <c r="V32" s="324"/>
      <c r="W32" s="324"/>
      <c r="X32" s="324"/>
      <c r="Y32" s="324"/>
      <c r="Z32" s="324"/>
      <c r="AA32" s="324"/>
      <c r="AB32" s="324"/>
      <c r="AC32" s="324"/>
      <c r="AD32" s="324"/>
      <c r="AE32" s="324"/>
      <c r="AF32" s="324"/>
      <c r="AG32" s="324">
        <f>IF(N32="","",N32)</f>
        <v>90</v>
      </c>
      <c r="AH32" s="291"/>
    </row>
    <row r="33" spans="2:34" ht="39.75" customHeight="1" x14ac:dyDescent="0.25">
      <c r="B33" s="99"/>
      <c r="C33" s="389"/>
      <c r="D33" s="394"/>
      <c r="E33" s="398"/>
      <c r="F33" s="437"/>
      <c r="G33" s="327"/>
      <c r="H33" s="341"/>
      <c r="I33" s="343"/>
      <c r="J33" s="342"/>
      <c r="K33" s="266" t="s">
        <v>44</v>
      </c>
      <c r="L33" s="331"/>
      <c r="M33" s="327"/>
      <c r="N33" s="327"/>
      <c r="O33" s="330"/>
      <c r="P33" s="270"/>
      <c r="Q33" s="335"/>
      <c r="R33" s="336"/>
      <c r="S33" s="337"/>
      <c r="T33" s="290"/>
      <c r="U33" s="325"/>
      <c r="V33" s="325"/>
      <c r="W33" s="325"/>
      <c r="X33" s="325"/>
      <c r="Y33" s="325"/>
      <c r="Z33" s="325"/>
      <c r="AA33" s="325"/>
      <c r="AB33" s="325"/>
      <c r="AC33" s="325"/>
      <c r="AD33" s="325"/>
      <c r="AE33" s="325"/>
      <c r="AF33" s="325"/>
      <c r="AG33" s="325"/>
      <c r="AH33" s="291"/>
    </row>
    <row r="34" spans="2:34" ht="39.75" customHeight="1" x14ac:dyDescent="0.25">
      <c r="B34" s="99"/>
      <c r="C34" s="389"/>
      <c r="D34" s="394"/>
      <c r="E34" s="398"/>
      <c r="F34" s="437"/>
      <c r="G34" s="327"/>
      <c r="H34" s="341"/>
      <c r="I34" s="343"/>
      <c r="J34" s="342"/>
      <c r="K34" s="266" t="s">
        <v>46</v>
      </c>
      <c r="L34" s="331"/>
      <c r="M34" s="327"/>
      <c r="N34" s="327"/>
      <c r="O34" s="330"/>
      <c r="P34" s="270"/>
      <c r="Q34" s="300"/>
      <c r="R34" s="301"/>
      <c r="S34" s="61"/>
      <c r="T34" s="290"/>
      <c r="U34" s="325"/>
      <c r="V34" s="325"/>
      <c r="W34" s="325"/>
      <c r="X34" s="325"/>
      <c r="Y34" s="325"/>
      <c r="Z34" s="325"/>
      <c r="AA34" s="325"/>
      <c r="AB34" s="325"/>
      <c r="AC34" s="325"/>
      <c r="AD34" s="325"/>
      <c r="AE34" s="325"/>
      <c r="AF34" s="325"/>
      <c r="AG34" s="325"/>
      <c r="AH34" s="291"/>
    </row>
    <row r="35" spans="2:34" ht="39.75" customHeight="1" x14ac:dyDescent="0.25">
      <c r="B35" s="99"/>
      <c r="C35" s="389"/>
      <c r="D35" s="394"/>
      <c r="E35" s="398"/>
      <c r="F35" s="437"/>
      <c r="G35" s="327"/>
      <c r="H35" s="341"/>
      <c r="I35" s="343"/>
      <c r="J35" s="342"/>
      <c r="K35" s="266" t="s">
        <v>48</v>
      </c>
      <c r="L35" s="331"/>
      <c r="M35" s="327"/>
      <c r="N35" s="327"/>
      <c r="O35" s="330"/>
      <c r="P35" s="270"/>
      <c r="Q35" s="300"/>
      <c r="R35" s="301"/>
      <c r="S35" s="61"/>
      <c r="T35" s="290"/>
      <c r="U35" s="325"/>
      <c r="V35" s="325"/>
      <c r="W35" s="325"/>
      <c r="X35" s="325"/>
      <c r="Y35" s="325"/>
      <c r="Z35" s="325"/>
      <c r="AA35" s="325"/>
      <c r="AB35" s="325"/>
      <c r="AC35" s="325"/>
      <c r="AD35" s="325"/>
      <c r="AE35" s="325"/>
      <c r="AF35" s="325"/>
      <c r="AG35" s="325"/>
      <c r="AH35" s="291"/>
    </row>
    <row r="36" spans="2:34" ht="39.75" customHeight="1" x14ac:dyDescent="0.25">
      <c r="B36" s="99"/>
      <c r="C36" s="389"/>
      <c r="D36" s="394"/>
      <c r="E36" s="398"/>
      <c r="F36" s="437"/>
      <c r="G36" s="327"/>
      <c r="H36" s="341"/>
      <c r="I36" s="343"/>
      <c r="J36" s="342"/>
      <c r="K36" s="266" t="s">
        <v>50</v>
      </c>
      <c r="L36" s="331"/>
      <c r="M36" s="327"/>
      <c r="N36" s="327"/>
      <c r="O36" s="330"/>
      <c r="P36" s="270"/>
      <c r="Q36" s="300"/>
      <c r="R36" s="301"/>
      <c r="S36" s="61"/>
      <c r="T36" s="290"/>
      <c r="U36" s="325"/>
      <c r="V36" s="325"/>
      <c r="W36" s="325"/>
      <c r="X36" s="325"/>
      <c r="Y36" s="325"/>
      <c r="Z36" s="325"/>
      <c r="AA36" s="325"/>
      <c r="AB36" s="325"/>
      <c r="AC36" s="325"/>
      <c r="AD36" s="325"/>
      <c r="AE36" s="325"/>
      <c r="AF36" s="325"/>
      <c r="AG36" s="325"/>
      <c r="AH36" s="291"/>
    </row>
    <row r="37" spans="2:34" ht="39.75" customHeight="1" x14ac:dyDescent="0.25">
      <c r="B37" s="99"/>
      <c r="C37" s="389"/>
      <c r="D37" s="394"/>
      <c r="E37" s="398"/>
      <c r="F37" s="437"/>
      <c r="G37" s="338">
        <v>6</v>
      </c>
      <c r="H37" s="339" t="s">
        <v>73</v>
      </c>
      <c r="I37" s="340"/>
      <c r="J37" s="331" t="s">
        <v>74</v>
      </c>
      <c r="K37" s="266" t="s">
        <v>41</v>
      </c>
      <c r="L37" s="182" t="s">
        <v>75</v>
      </c>
      <c r="M37" s="328" t="s">
        <v>43</v>
      </c>
      <c r="N37" s="326">
        <v>90</v>
      </c>
      <c r="O37" s="329"/>
      <c r="P37" s="270"/>
      <c r="Q37" s="332"/>
      <c r="R37" s="333"/>
      <c r="S37" s="334"/>
      <c r="T37" s="301"/>
      <c r="U37" s="324"/>
      <c r="V37" s="324"/>
      <c r="W37" s="324"/>
      <c r="X37" s="324"/>
      <c r="Y37" s="324"/>
      <c r="Z37" s="324"/>
      <c r="AA37" s="324"/>
      <c r="AB37" s="324"/>
      <c r="AC37" s="324"/>
      <c r="AD37" s="324"/>
      <c r="AE37" s="324"/>
      <c r="AF37" s="324"/>
      <c r="AG37" s="324">
        <f>IF(N37="","",N37)</f>
        <v>90</v>
      </c>
      <c r="AH37" s="291"/>
    </row>
    <row r="38" spans="2:34" ht="39.75" customHeight="1" x14ac:dyDescent="0.25">
      <c r="B38" s="99"/>
      <c r="C38" s="389"/>
      <c r="D38" s="394"/>
      <c r="E38" s="398"/>
      <c r="F38" s="437"/>
      <c r="G38" s="327"/>
      <c r="H38" s="341"/>
      <c r="I38" s="340"/>
      <c r="J38" s="342"/>
      <c r="K38" s="266" t="s">
        <v>44</v>
      </c>
      <c r="L38" s="182" t="s">
        <v>76</v>
      </c>
      <c r="M38" s="327"/>
      <c r="N38" s="327"/>
      <c r="O38" s="330"/>
      <c r="P38" s="270"/>
      <c r="Q38" s="335"/>
      <c r="R38" s="336"/>
      <c r="S38" s="337"/>
      <c r="T38" s="290"/>
      <c r="U38" s="325"/>
      <c r="V38" s="325"/>
      <c r="W38" s="325"/>
      <c r="X38" s="325"/>
      <c r="Y38" s="325"/>
      <c r="Z38" s="325"/>
      <c r="AA38" s="325"/>
      <c r="AB38" s="325"/>
      <c r="AC38" s="325"/>
      <c r="AD38" s="325"/>
      <c r="AE38" s="325"/>
      <c r="AF38" s="325"/>
      <c r="AG38" s="325"/>
      <c r="AH38" s="291"/>
    </row>
    <row r="39" spans="2:34" ht="39.75" customHeight="1" x14ac:dyDescent="0.25">
      <c r="B39" s="99"/>
      <c r="C39" s="389"/>
      <c r="D39" s="394"/>
      <c r="E39" s="398"/>
      <c r="F39" s="437"/>
      <c r="G39" s="327"/>
      <c r="H39" s="341"/>
      <c r="I39" s="340"/>
      <c r="J39" s="342"/>
      <c r="K39" s="266" t="s">
        <v>46</v>
      </c>
      <c r="L39" s="182" t="s">
        <v>77</v>
      </c>
      <c r="M39" s="327"/>
      <c r="N39" s="327"/>
      <c r="O39" s="330"/>
      <c r="P39" s="270"/>
      <c r="Q39" s="300"/>
      <c r="R39" s="301"/>
      <c r="S39" s="61"/>
      <c r="T39" s="290"/>
      <c r="U39" s="325"/>
      <c r="V39" s="325"/>
      <c r="W39" s="325"/>
      <c r="X39" s="325"/>
      <c r="Y39" s="325"/>
      <c r="Z39" s="325"/>
      <c r="AA39" s="325"/>
      <c r="AB39" s="325"/>
      <c r="AC39" s="325"/>
      <c r="AD39" s="325"/>
      <c r="AE39" s="325"/>
      <c r="AF39" s="325"/>
      <c r="AG39" s="325"/>
      <c r="AH39" s="291"/>
    </row>
    <row r="40" spans="2:34" ht="39.75" customHeight="1" x14ac:dyDescent="0.25">
      <c r="B40" s="99"/>
      <c r="C40" s="389"/>
      <c r="D40" s="394"/>
      <c r="E40" s="398"/>
      <c r="F40" s="437"/>
      <c r="G40" s="327"/>
      <c r="H40" s="341"/>
      <c r="I40" s="340"/>
      <c r="J40" s="342"/>
      <c r="K40" s="266" t="s">
        <v>48</v>
      </c>
      <c r="L40" s="182" t="s">
        <v>78</v>
      </c>
      <c r="M40" s="327"/>
      <c r="N40" s="327"/>
      <c r="O40" s="330"/>
      <c r="P40" s="270"/>
      <c r="Q40" s="300"/>
      <c r="R40" s="301"/>
      <c r="S40" s="61"/>
      <c r="T40" s="290"/>
      <c r="U40" s="325"/>
      <c r="V40" s="325"/>
      <c r="W40" s="325"/>
      <c r="X40" s="325"/>
      <c r="Y40" s="325"/>
      <c r="Z40" s="325"/>
      <c r="AA40" s="325"/>
      <c r="AB40" s="325"/>
      <c r="AC40" s="325"/>
      <c r="AD40" s="325"/>
      <c r="AE40" s="325"/>
      <c r="AF40" s="325"/>
      <c r="AG40" s="325"/>
      <c r="AH40" s="291"/>
    </row>
    <row r="41" spans="2:34" ht="39.75" customHeight="1" x14ac:dyDescent="0.25">
      <c r="B41" s="99"/>
      <c r="C41" s="389"/>
      <c r="D41" s="394"/>
      <c r="E41" s="398"/>
      <c r="F41" s="437"/>
      <c r="G41" s="327"/>
      <c r="H41" s="341"/>
      <c r="I41" s="340"/>
      <c r="J41" s="342"/>
      <c r="K41" s="266" t="s">
        <v>50</v>
      </c>
      <c r="L41" s="182" t="s">
        <v>79</v>
      </c>
      <c r="M41" s="327"/>
      <c r="N41" s="327"/>
      <c r="O41" s="330"/>
      <c r="P41" s="270"/>
      <c r="Q41" s="300"/>
      <c r="R41" s="301"/>
      <c r="S41" s="61"/>
      <c r="T41" s="290"/>
      <c r="U41" s="325"/>
      <c r="V41" s="325"/>
      <c r="W41" s="325"/>
      <c r="X41" s="325"/>
      <c r="Y41" s="325"/>
      <c r="Z41" s="325"/>
      <c r="AA41" s="325"/>
      <c r="AB41" s="325"/>
      <c r="AC41" s="325"/>
      <c r="AD41" s="325"/>
      <c r="AE41" s="325"/>
      <c r="AF41" s="325"/>
      <c r="AG41" s="325"/>
      <c r="AH41" s="291"/>
    </row>
    <row r="42" spans="2:34" ht="39.75" customHeight="1" x14ac:dyDescent="0.25">
      <c r="B42" s="99"/>
      <c r="C42" s="389"/>
      <c r="D42" s="394"/>
      <c r="E42" s="398"/>
      <c r="F42" s="437"/>
      <c r="G42" s="338">
        <v>7</v>
      </c>
      <c r="H42" s="339" t="s">
        <v>80</v>
      </c>
      <c r="I42" s="340"/>
      <c r="J42" s="331" t="s">
        <v>81</v>
      </c>
      <c r="K42" s="266" t="s">
        <v>41</v>
      </c>
      <c r="L42" s="182" t="s">
        <v>82</v>
      </c>
      <c r="M42" s="328" t="s">
        <v>43</v>
      </c>
      <c r="N42" s="326">
        <v>85</v>
      </c>
      <c r="O42" s="329"/>
      <c r="P42" s="270"/>
      <c r="Q42" s="300"/>
      <c r="R42" s="61"/>
      <c r="S42" s="61"/>
      <c r="T42" s="290"/>
      <c r="U42" s="324"/>
      <c r="V42" s="324"/>
      <c r="W42" s="324"/>
      <c r="X42" s="324"/>
      <c r="Y42" s="324"/>
      <c r="Z42" s="324"/>
      <c r="AA42" s="324"/>
      <c r="AB42" s="324"/>
      <c r="AC42" s="324"/>
      <c r="AD42" s="324"/>
      <c r="AE42" s="324"/>
      <c r="AF42" s="324"/>
      <c r="AG42" s="324">
        <f>IF(N42="","",N42)</f>
        <v>85</v>
      </c>
      <c r="AH42" s="291"/>
    </row>
    <row r="43" spans="2:34" ht="39.75" customHeight="1" x14ac:dyDescent="0.25">
      <c r="B43" s="99"/>
      <c r="C43" s="389"/>
      <c r="D43" s="394"/>
      <c r="E43" s="398"/>
      <c r="F43" s="437"/>
      <c r="G43" s="327"/>
      <c r="H43" s="341"/>
      <c r="I43" s="340"/>
      <c r="J43" s="342"/>
      <c r="K43" s="266" t="s">
        <v>44</v>
      </c>
      <c r="L43" s="182" t="s">
        <v>83</v>
      </c>
      <c r="M43" s="327"/>
      <c r="N43" s="327"/>
      <c r="O43" s="330"/>
      <c r="P43" s="270"/>
      <c r="Q43" s="300"/>
      <c r="R43" s="61"/>
      <c r="S43" s="61"/>
      <c r="T43" s="290"/>
      <c r="U43" s="325"/>
      <c r="V43" s="325"/>
      <c r="W43" s="325"/>
      <c r="X43" s="325"/>
      <c r="Y43" s="325"/>
      <c r="Z43" s="325"/>
      <c r="AA43" s="325"/>
      <c r="AB43" s="325"/>
      <c r="AC43" s="325"/>
      <c r="AD43" s="325"/>
      <c r="AE43" s="325"/>
      <c r="AF43" s="325"/>
      <c r="AG43" s="325"/>
      <c r="AH43" s="291"/>
    </row>
    <row r="44" spans="2:34" ht="39.75" customHeight="1" x14ac:dyDescent="0.25">
      <c r="B44" s="99"/>
      <c r="C44" s="389"/>
      <c r="D44" s="394"/>
      <c r="E44" s="398"/>
      <c r="F44" s="437"/>
      <c r="G44" s="327"/>
      <c r="H44" s="341"/>
      <c r="I44" s="340"/>
      <c r="J44" s="342"/>
      <c r="K44" s="266" t="s">
        <v>46</v>
      </c>
      <c r="L44" s="182" t="s">
        <v>84</v>
      </c>
      <c r="M44" s="327"/>
      <c r="N44" s="327"/>
      <c r="O44" s="330"/>
      <c r="P44" s="270"/>
      <c r="Q44" s="300"/>
      <c r="R44" s="61"/>
      <c r="S44" s="61"/>
      <c r="T44" s="290"/>
      <c r="U44" s="325"/>
      <c r="V44" s="325"/>
      <c r="W44" s="325"/>
      <c r="X44" s="325"/>
      <c r="Y44" s="325"/>
      <c r="Z44" s="325"/>
      <c r="AA44" s="325"/>
      <c r="AB44" s="325"/>
      <c r="AC44" s="325"/>
      <c r="AD44" s="325"/>
      <c r="AE44" s="325"/>
      <c r="AF44" s="325"/>
      <c r="AG44" s="325"/>
      <c r="AH44" s="291"/>
    </row>
    <row r="45" spans="2:34" ht="39.75" customHeight="1" x14ac:dyDescent="0.25">
      <c r="B45" s="99"/>
      <c r="C45" s="389"/>
      <c r="D45" s="394"/>
      <c r="E45" s="398"/>
      <c r="F45" s="437"/>
      <c r="G45" s="327"/>
      <c r="H45" s="341"/>
      <c r="I45" s="340"/>
      <c r="J45" s="342"/>
      <c r="K45" s="266" t="s">
        <v>48</v>
      </c>
      <c r="L45" s="182" t="s">
        <v>85</v>
      </c>
      <c r="M45" s="327"/>
      <c r="N45" s="327"/>
      <c r="O45" s="330"/>
      <c r="P45" s="270"/>
      <c r="Q45" s="300"/>
      <c r="R45" s="61"/>
      <c r="S45" s="61"/>
      <c r="T45" s="290"/>
      <c r="U45" s="325"/>
      <c r="V45" s="325"/>
      <c r="W45" s="325"/>
      <c r="X45" s="325"/>
      <c r="Y45" s="325"/>
      <c r="Z45" s="325"/>
      <c r="AA45" s="325"/>
      <c r="AB45" s="325"/>
      <c r="AC45" s="325"/>
      <c r="AD45" s="325"/>
      <c r="AE45" s="325"/>
      <c r="AF45" s="325"/>
      <c r="AG45" s="325"/>
      <c r="AH45" s="291"/>
    </row>
    <row r="46" spans="2:34" ht="39.75" customHeight="1" x14ac:dyDescent="0.25">
      <c r="B46" s="99"/>
      <c r="C46" s="389"/>
      <c r="D46" s="394"/>
      <c r="E46" s="398"/>
      <c r="F46" s="437"/>
      <c r="G46" s="327"/>
      <c r="H46" s="341"/>
      <c r="I46" s="340"/>
      <c r="J46" s="342"/>
      <c r="K46" s="266" t="s">
        <v>50</v>
      </c>
      <c r="L46" s="182" t="s">
        <v>86</v>
      </c>
      <c r="M46" s="327"/>
      <c r="N46" s="327"/>
      <c r="O46" s="330"/>
      <c r="P46" s="270"/>
      <c r="Q46" s="300"/>
      <c r="R46" s="61"/>
      <c r="S46" s="61"/>
      <c r="T46" s="290"/>
      <c r="U46" s="325"/>
      <c r="V46" s="325"/>
      <c r="W46" s="325"/>
      <c r="X46" s="325"/>
      <c r="Y46" s="325"/>
      <c r="Z46" s="325"/>
      <c r="AA46" s="325"/>
      <c r="AB46" s="325"/>
      <c r="AC46" s="325"/>
      <c r="AD46" s="325"/>
      <c r="AE46" s="325"/>
      <c r="AF46" s="325"/>
      <c r="AG46" s="325"/>
      <c r="AH46" s="291"/>
    </row>
    <row r="47" spans="2:34" ht="39.75" customHeight="1" x14ac:dyDescent="0.25">
      <c r="B47" s="99"/>
      <c r="C47" s="389"/>
      <c r="D47" s="394"/>
      <c r="E47" s="398"/>
      <c r="F47" s="437"/>
      <c r="G47" s="338">
        <v>8</v>
      </c>
      <c r="H47" s="339" t="s">
        <v>87</v>
      </c>
      <c r="I47" s="340"/>
      <c r="J47" s="331" t="s">
        <v>88</v>
      </c>
      <c r="K47" s="266" t="s">
        <v>41</v>
      </c>
      <c r="L47" s="182" t="s">
        <v>89</v>
      </c>
      <c r="M47" s="328" t="s">
        <v>43</v>
      </c>
      <c r="N47" s="326">
        <v>85</v>
      </c>
      <c r="O47" s="329"/>
      <c r="P47" s="270"/>
      <c r="Q47" s="61"/>
      <c r="R47" s="61"/>
      <c r="S47" s="61"/>
      <c r="T47" s="290"/>
      <c r="U47" s="324"/>
      <c r="V47" s="324"/>
      <c r="W47" s="324"/>
      <c r="X47" s="324"/>
      <c r="Y47" s="324"/>
      <c r="Z47" s="324"/>
      <c r="AA47" s="324"/>
      <c r="AB47" s="324"/>
      <c r="AC47" s="324"/>
      <c r="AD47" s="324"/>
      <c r="AE47" s="324"/>
      <c r="AF47" s="324"/>
      <c r="AG47" s="324">
        <f>IF(N47="","",N47)</f>
        <v>85</v>
      </c>
      <c r="AH47" s="291"/>
    </row>
    <row r="48" spans="2:34" ht="39.75" customHeight="1" x14ac:dyDescent="0.25">
      <c r="B48" s="99"/>
      <c r="C48" s="389"/>
      <c r="D48" s="394"/>
      <c r="E48" s="398"/>
      <c r="F48" s="437"/>
      <c r="G48" s="327"/>
      <c r="H48" s="341"/>
      <c r="I48" s="340"/>
      <c r="J48" s="342"/>
      <c r="K48" s="266" t="s">
        <v>44</v>
      </c>
      <c r="L48" s="182" t="s">
        <v>90</v>
      </c>
      <c r="M48" s="327"/>
      <c r="N48" s="327"/>
      <c r="O48" s="330"/>
      <c r="P48" s="270"/>
      <c r="Q48" s="61"/>
      <c r="R48" s="61"/>
      <c r="S48" s="61"/>
      <c r="T48" s="290"/>
      <c r="U48" s="325"/>
      <c r="V48" s="325"/>
      <c r="W48" s="325"/>
      <c r="X48" s="325"/>
      <c r="Y48" s="325"/>
      <c r="Z48" s="325"/>
      <c r="AA48" s="325"/>
      <c r="AB48" s="325"/>
      <c r="AC48" s="325"/>
      <c r="AD48" s="325"/>
      <c r="AE48" s="325"/>
      <c r="AF48" s="325"/>
      <c r="AG48" s="325"/>
      <c r="AH48" s="291"/>
    </row>
    <row r="49" spans="2:34" ht="39.75" customHeight="1" x14ac:dyDescent="0.25">
      <c r="B49" s="99"/>
      <c r="C49" s="389"/>
      <c r="D49" s="394"/>
      <c r="E49" s="398"/>
      <c r="F49" s="437"/>
      <c r="G49" s="327"/>
      <c r="H49" s="341"/>
      <c r="I49" s="340"/>
      <c r="J49" s="342"/>
      <c r="K49" s="266" t="s">
        <v>46</v>
      </c>
      <c r="L49" s="182" t="s">
        <v>91</v>
      </c>
      <c r="M49" s="327"/>
      <c r="N49" s="327"/>
      <c r="O49" s="330"/>
      <c r="P49" s="270"/>
      <c r="Q49" s="61"/>
      <c r="R49" s="61"/>
      <c r="S49" s="61"/>
      <c r="T49" s="290"/>
      <c r="U49" s="325"/>
      <c r="V49" s="325"/>
      <c r="W49" s="325"/>
      <c r="X49" s="325"/>
      <c r="Y49" s="325"/>
      <c r="Z49" s="325"/>
      <c r="AA49" s="325"/>
      <c r="AB49" s="325"/>
      <c r="AC49" s="325"/>
      <c r="AD49" s="325"/>
      <c r="AE49" s="325"/>
      <c r="AF49" s="325"/>
      <c r="AG49" s="325"/>
      <c r="AH49" s="291"/>
    </row>
    <row r="50" spans="2:34" ht="39.75" customHeight="1" x14ac:dyDescent="0.25">
      <c r="B50" s="99"/>
      <c r="C50" s="389"/>
      <c r="D50" s="394"/>
      <c r="E50" s="398"/>
      <c r="F50" s="437"/>
      <c r="G50" s="327"/>
      <c r="H50" s="341"/>
      <c r="I50" s="340"/>
      <c r="J50" s="342"/>
      <c r="K50" s="266" t="s">
        <v>48</v>
      </c>
      <c r="L50" s="182" t="s">
        <v>92</v>
      </c>
      <c r="M50" s="327"/>
      <c r="N50" s="327"/>
      <c r="O50" s="330"/>
      <c r="P50" s="270"/>
      <c r="Q50" s="61"/>
      <c r="R50" s="61"/>
      <c r="S50" s="61"/>
      <c r="T50" s="290"/>
      <c r="U50" s="325"/>
      <c r="V50" s="325"/>
      <c r="W50" s="325"/>
      <c r="X50" s="325"/>
      <c r="Y50" s="325"/>
      <c r="Z50" s="325"/>
      <c r="AA50" s="325"/>
      <c r="AB50" s="325"/>
      <c r="AC50" s="325"/>
      <c r="AD50" s="325"/>
      <c r="AE50" s="325"/>
      <c r="AF50" s="325"/>
      <c r="AG50" s="325"/>
      <c r="AH50" s="291"/>
    </row>
    <row r="51" spans="2:34" ht="39.75" customHeight="1" x14ac:dyDescent="0.25">
      <c r="B51" s="99"/>
      <c r="C51" s="389"/>
      <c r="D51" s="394"/>
      <c r="E51" s="398"/>
      <c r="F51" s="437"/>
      <c r="G51" s="327"/>
      <c r="H51" s="341"/>
      <c r="I51" s="340"/>
      <c r="J51" s="342"/>
      <c r="K51" s="266" t="s">
        <v>50</v>
      </c>
      <c r="L51" s="182" t="s">
        <v>93</v>
      </c>
      <c r="M51" s="327"/>
      <c r="N51" s="327"/>
      <c r="O51" s="330"/>
      <c r="P51" s="270"/>
      <c r="Q51" s="61"/>
      <c r="R51" s="61"/>
      <c r="S51" s="61"/>
      <c r="T51" s="290"/>
      <c r="U51" s="325"/>
      <c r="V51" s="325"/>
      <c r="W51" s="325"/>
      <c r="X51" s="325"/>
      <c r="Y51" s="325"/>
      <c r="Z51" s="325"/>
      <c r="AA51" s="325"/>
      <c r="AB51" s="325"/>
      <c r="AC51" s="325"/>
      <c r="AD51" s="325"/>
      <c r="AE51" s="325"/>
      <c r="AF51" s="325"/>
      <c r="AG51" s="325"/>
      <c r="AH51" s="291"/>
    </row>
    <row r="52" spans="2:34" ht="39.75" customHeight="1" x14ac:dyDescent="0.25">
      <c r="B52" s="99"/>
      <c r="C52" s="389"/>
      <c r="D52" s="394"/>
      <c r="E52" s="398"/>
      <c r="F52" s="437"/>
      <c r="G52" s="338">
        <v>9</v>
      </c>
      <c r="H52" s="339" t="s">
        <v>94</v>
      </c>
      <c r="I52" s="340"/>
      <c r="J52" s="331" t="s">
        <v>88</v>
      </c>
      <c r="K52" s="266" t="s">
        <v>41</v>
      </c>
      <c r="L52" s="182" t="s">
        <v>95</v>
      </c>
      <c r="M52" s="328" t="s">
        <v>43</v>
      </c>
      <c r="N52" s="326">
        <v>85</v>
      </c>
      <c r="O52" s="329"/>
      <c r="P52" s="270"/>
      <c r="Q52" s="61"/>
      <c r="R52" s="61"/>
      <c r="S52" s="61"/>
      <c r="T52" s="290"/>
      <c r="U52" s="324"/>
      <c r="V52" s="324"/>
      <c r="W52" s="324"/>
      <c r="X52" s="324"/>
      <c r="Y52" s="324"/>
      <c r="Z52" s="324"/>
      <c r="AA52" s="324"/>
      <c r="AB52" s="324"/>
      <c r="AC52" s="324"/>
      <c r="AD52" s="324"/>
      <c r="AE52" s="324"/>
      <c r="AF52" s="324"/>
      <c r="AG52" s="324">
        <f>IF(N52="","",N52)</f>
        <v>85</v>
      </c>
      <c r="AH52" s="291"/>
    </row>
    <row r="53" spans="2:34" ht="39.75" customHeight="1" x14ac:dyDescent="0.25">
      <c r="B53" s="99"/>
      <c r="C53" s="389"/>
      <c r="D53" s="394"/>
      <c r="E53" s="398"/>
      <c r="F53" s="437"/>
      <c r="G53" s="327"/>
      <c r="H53" s="341"/>
      <c r="I53" s="340"/>
      <c r="J53" s="342"/>
      <c r="K53" s="266" t="s">
        <v>44</v>
      </c>
      <c r="L53" s="182" t="s">
        <v>96</v>
      </c>
      <c r="M53" s="327"/>
      <c r="N53" s="327"/>
      <c r="O53" s="330"/>
      <c r="P53" s="270"/>
      <c r="Q53" s="61"/>
      <c r="R53" s="61"/>
      <c r="S53" s="61"/>
      <c r="T53" s="290"/>
      <c r="U53" s="325"/>
      <c r="V53" s="325"/>
      <c r="W53" s="325"/>
      <c r="X53" s="325"/>
      <c r="Y53" s="325"/>
      <c r="Z53" s="325"/>
      <c r="AA53" s="325"/>
      <c r="AB53" s="325"/>
      <c r="AC53" s="325"/>
      <c r="AD53" s="325"/>
      <c r="AE53" s="325"/>
      <c r="AF53" s="325"/>
      <c r="AG53" s="325"/>
      <c r="AH53" s="291"/>
    </row>
    <row r="54" spans="2:34" ht="39.75" customHeight="1" x14ac:dyDescent="0.25">
      <c r="B54" s="99"/>
      <c r="C54" s="389"/>
      <c r="D54" s="394"/>
      <c r="E54" s="398"/>
      <c r="F54" s="437"/>
      <c r="G54" s="327"/>
      <c r="H54" s="341"/>
      <c r="I54" s="340"/>
      <c r="J54" s="342"/>
      <c r="K54" s="266" t="s">
        <v>46</v>
      </c>
      <c r="L54" s="182" t="s">
        <v>97</v>
      </c>
      <c r="M54" s="327"/>
      <c r="N54" s="327"/>
      <c r="O54" s="330"/>
      <c r="P54" s="270"/>
      <c r="Q54" s="61"/>
      <c r="R54" s="61"/>
      <c r="S54" s="61"/>
      <c r="T54" s="290"/>
      <c r="U54" s="325"/>
      <c r="V54" s="325"/>
      <c r="W54" s="325"/>
      <c r="X54" s="325"/>
      <c r="Y54" s="325"/>
      <c r="Z54" s="325"/>
      <c r="AA54" s="325"/>
      <c r="AB54" s="325"/>
      <c r="AC54" s="325"/>
      <c r="AD54" s="325"/>
      <c r="AE54" s="325"/>
      <c r="AF54" s="325"/>
      <c r="AG54" s="325"/>
      <c r="AH54" s="291"/>
    </row>
    <row r="55" spans="2:34" ht="39.75" customHeight="1" x14ac:dyDescent="0.25">
      <c r="B55" s="99"/>
      <c r="C55" s="389"/>
      <c r="D55" s="394"/>
      <c r="E55" s="398"/>
      <c r="F55" s="437"/>
      <c r="G55" s="327"/>
      <c r="H55" s="341"/>
      <c r="I55" s="340"/>
      <c r="J55" s="342"/>
      <c r="K55" s="266" t="s">
        <v>48</v>
      </c>
      <c r="L55" s="182" t="s">
        <v>98</v>
      </c>
      <c r="M55" s="327"/>
      <c r="N55" s="327"/>
      <c r="O55" s="330"/>
      <c r="P55" s="270"/>
      <c r="Q55" s="61"/>
      <c r="R55" s="61"/>
      <c r="S55" s="61"/>
      <c r="T55" s="290"/>
      <c r="U55" s="325"/>
      <c r="V55" s="325"/>
      <c r="W55" s="325"/>
      <c r="X55" s="325"/>
      <c r="Y55" s="325"/>
      <c r="Z55" s="325"/>
      <c r="AA55" s="325"/>
      <c r="AB55" s="325"/>
      <c r="AC55" s="325"/>
      <c r="AD55" s="325"/>
      <c r="AE55" s="325"/>
      <c r="AF55" s="325"/>
      <c r="AG55" s="325"/>
      <c r="AH55" s="291"/>
    </row>
    <row r="56" spans="2:34" ht="39.75" customHeight="1" x14ac:dyDescent="0.25">
      <c r="B56" s="99"/>
      <c r="C56" s="389"/>
      <c r="D56" s="394"/>
      <c r="E56" s="398"/>
      <c r="F56" s="437"/>
      <c r="G56" s="327"/>
      <c r="H56" s="341"/>
      <c r="I56" s="340"/>
      <c r="J56" s="342"/>
      <c r="K56" s="266" t="s">
        <v>50</v>
      </c>
      <c r="L56" s="182" t="s">
        <v>99</v>
      </c>
      <c r="M56" s="327"/>
      <c r="N56" s="327"/>
      <c r="O56" s="330"/>
      <c r="P56" s="270"/>
      <c r="Q56" s="61"/>
      <c r="R56" s="61"/>
      <c r="S56" s="61"/>
      <c r="T56" s="290"/>
      <c r="U56" s="325"/>
      <c r="V56" s="325"/>
      <c r="W56" s="325"/>
      <c r="X56" s="325"/>
      <c r="Y56" s="325"/>
      <c r="Z56" s="325"/>
      <c r="AA56" s="325"/>
      <c r="AB56" s="325"/>
      <c r="AC56" s="325"/>
      <c r="AD56" s="325"/>
      <c r="AE56" s="325"/>
      <c r="AF56" s="325"/>
      <c r="AG56" s="325"/>
      <c r="AH56" s="291"/>
    </row>
    <row r="57" spans="2:34" ht="39.75" customHeight="1" x14ac:dyDescent="0.25">
      <c r="B57" s="99"/>
      <c r="C57" s="389"/>
      <c r="D57" s="394"/>
      <c r="E57" s="398"/>
      <c r="F57" s="437"/>
      <c r="G57" s="338">
        <v>10</v>
      </c>
      <c r="H57" s="339" t="s">
        <v>100</v>
      </c>
      <c r="I57" s="340"/>
      <c r="J57" s="331" t="s">
        <v>81</v>
      </c>
      <c r="K57" s="266" t="s">
        <v>41</v>
      </c>
      <c r="L57" s="182" t="s">
        <v>101</v>
      </c>
      <c r="M57" s="328" t="s">
        <v>43</v>
      </c>
      <c r="N57" s="326">
        <v>81</v>
      </c>
      <c r="O57" s="329"/>
      <c r="P57" s="270"/>
      <c r="Q57" s="61"/>
      <c r="R57" s="61"/>
      <c r="S57" s="61"/>
      <c r="T57" s="290"/>
      <c r="U57" s="324"/>
      <c r="V57" s="324"/>
      <c r="W57" s="324"/>
      <c r="X57" s="324"/>
      <c r="Y57" s="324"/>
      <c r="Z57" s="324"/>
      <c r="AA57" s="324"/>
      <c r="AB57" s="324"/>
      <c r="AC57" s="324"/>
      <c r="AD57" s="324"/>
      <c r="AE57" s="324"/>
      <c r="AF57" s="324"/>
      <c r="AG57" s="324">
        <f>IF(N57="","",N57)</f>
        <v>81</v>
      </c>
      <c r="AH57" s="291"/>
    </row>
    <row r="58" spans="2:34" ht="39.75" customHeight="1" x14ac:dyDescent="0.25">
      <c r="B58" s="99"/>
      <c r="C58" s="389"/>
      <c r="D58" s="394"/>
      <c r="E58" s="398"/>
      <c r="F58" s="437"/>
      <c r="G58" s="327"/>
      <c r="H58" s="341"/>
      <c r="I58" s="340"/>
      <c r="J58" s="342"/>
      <c r="K58" s="266" t="s">
        <v>44</v>
      </c>
      <c r="L58" s="182" t="s">
        <v>102</v>
      </c>
      <c r="M58" s="327"/>
      <c r="N58" s="327"/>
      <c r="O58" s="330"/>
      <c r="P58" s="270"/>
      <c r="Q58" s="61"/>
      <c r="R58" s="61"/>
      <c r="S58" s="61"/>
      <c r="T58" s="290"/>
      <c r="U58" s="325"/>
      <c r="V58" s="325"/>
      <c r="W58" s="325"/>
      <c r="X58" s="325"/>
      <c r="Y58" s="325"/>
      <c r="Z58" s="325"/>
      <c r="AA58" s="325"/>
      <c r="AB58" s="325"/>
      <c r="AC58" s="325"/>
      <c r="AD58" s="325"/>
      <c r="AE58" s="325"/>
      <c r="AF58" s="325"/>
      <c r="AG58" s="325"/>
      <c r="AH58" s="291"/>
    </row>
    <row r="59" spans="2:34" ht="39.75" customHeight="1" x14ac:dyDescent="0.25">
      <c r="B59" s="99"/>
      <c r="C59" s="389"/>
      <c r="D59" s="394"/>
      <c r="E59" s="398"/>
      <c r="F59" s="437"/>
      <c r="G59" s="327"/>
      <c r="H59" s="341"/>
      <c r="I59" s="340"/>
      <c r="J59" s="342"/>
      <c r="K59" s="266" t="s">
        <v>46</v>
      </c>
      <c r="L59" s="182" t="s">
        <v>103</v>
      </c>
      <c r="M59" s="327"/>
      <c r="N59" s="327"/>
      <c r="O59" s="330"/>
      <c r="P59" s="270"/>
      <c r="Q59" s="61"/>
      <c r="R59" s="61"/>
      <c r="S59" s="61"/>
      <c r="T59" s="290"/>
      <c r="U59" s="325"/>
      <c r="V59" s="325"/>
      <c r="W59" s="325"/>
      <c r="X59" s="325"/>
      <c r="Y59" s="325"/>
      <c r="Z59" s="325"/>
      <c r="AA59" s="325"/>
      <c r="AB59" s="325"/>
      <c r="AC59" s="325"/>
      <c r="AD59" s="325"/>
      <c r="AE59" s="325"/>
      <c r="AF59" s="325"/>
      <c r="AG59" s="325"/>
      <c r="AH59" s="291"/>
    </row>
    <row r="60" spans="2:34" ht="39.75" customHeight="1" x14ac:dyDescent="0.25">
      <c r="B60" s="99"/>
      <c r="C60" s="389"/>
      <c r="D60" s="394"/>
      <c r="E60" s="398"/>
      <c r="F60" s="437"/>
      <c r="G60" s="327"/>
      <c r="H60" s="341"/>
      <c r="I60" s="340"/>
      <c r="J60" s="342"/>
      <c r="K60" s="266" t="s">
        <v>48</v>
      </c>
      <c r="L60" s="182" t="s">
        <v>104</v>
      </c>
      <c r="M60" s="327"/>
      <c r="N60" s="327"/>
      <c r="O60" s="330"/>
      <c r="P60" s="270"/>
      <c r="Q60" s="61"/>
      <c r="R60" s="61"/>
      <c r="S60" s="61"/>
      <c r="T60" s="290"/>
      <c r="U60" s="325"/>
      <c r="V60" s="325"/>
      <c r="W60" s="325"/>
      <c r="X60" s="325"/>
      <c r="Y60" s="325"/>
      <c r="Z60" s="325"/>
      <c r="AA60" s="325"/>
      <c r="AB60" s="325"/>
      <c r="AC60" s="325"/>
      <c r="AD60" s="325"/>
      <c r="AE60" s="325"/>
      <c r="AF60" s="325"/>
      <c r="AG60" s="325"/>
      <c r="AH60" s="291"/>
    </row>
    <row r="61" spans="2:34" ht="39.75" customHeight="1" x14ac:dyDescent="0.25">
      <c r="B61" s="99"/>
      <c r="C61" s="389"/>
      <c r="D61" s="394"/>
      <c r="E61" s="398"/>
      <c r="F61" s="437"/>
      <c r="G61" s="327"/>
      <c r="H61" s="341"/>
      <c r="I61" s="340"/>
      <c r="J61" s="342"/>
      <c r="K61" s="266" t="s">
        <v>50</v>
      </c>
      <c r="L61" s="182" t="s">
        <v>105</v>
      </c>
      <c r="M61" s="327"/>
      <c r="N61" s="327"/>
      <c r="O61" s="330"/>
      <c r="P61" s="270"/>
      <c r="Q61" s="61"/>
      <c r="R61" s="61"/>
      <c r="S61" s="61"/>
      <c r="T61" s="290"/>
      <c r="U61" s="325"/>
      <c r="V61" s="325"/>
      <c r="W61" s="325"/>
      <c r="X61" s="325"/>
      <c r="Y61" s="325"/>
      <c r="Z61" s="325"/>
      <c r="AA61" s="325"/>
      <c r="AB61" s="325"/>
      <c r="AC61" s="325"/>
      <c r="AD61" s="325"/>
      <c r="AE61" s="325"/>
      <c r="AF61" s="325"/>
      <c r="AG61" s="325"/>
      <c r="AH61" s="291"/>
    </row>
    <row r="62" spans="2:34" ht="39.75" customHeight="1" x14ac:dyDescent="0.25">
      <c r="B62" s="99"/>
      <c r="C62" s="389"/>
      <c r="D62" s="394"/>
      <c r="E62" s="398"/>
      <c r="F62" s="437"/>
      <c r="G62" s="338">
        <v>11</v>
      </c>
      <c r="H62" s="339" t="s">
        <v>106</v>
      </c>
      <c r="I62" s="340"/>
      <c r="J62" s="331" t="s">
        <v>81</v>
      </c>
      <c r="K62" s="266" t="s">
        <v>41</v>
      </c>
      <c r="L62" s="182" t="s">
        <v>107</v>
      </c>
      <c r="M62" s="328" t="s">
        <v>43</v>
      </c>
      <c r="N62" s="326">
        <v>90</v>
      </c>
      <c r="O62" s="329"/>
      <c r="P62" s="270"/>
      <c r="Q62" s="61"/>
      <c r="R62" s="61"/>
      <c r="S62" s="61"/>
      <c r="T62" s="290"/>
      <c r="U62" s="324"/>
      <c r="V62" s="324"/>
      <c r="W62" s="324"/>
      <c r="X62" s="324"/>
      <c r="Y62" s="324"/>
      <c r="Z62" s="324"/>
      <c r="AA62" s="324"/>
      <c r="AB62" s="324"/>
      <c r="AC62" s="324"/>
      <c r="AD62" s="324"/>
      <c r="AE62" s="324"/>
      <c r="AF62" s="324"/>
      <c r="AG62" s="324">
        <f>IF(N62="","",N62)</f>
        <v>90</v>
      </c>
      <c r="AH62" s="291"/>
    </row>
    <row r="63" spans="2:34" ht="39.75" customHeight="1" x14ac:dyDescent="0.25">
      <c r="B63" s="99"/>
      <c r="C63" s="389"/>
      <c r="D63" s="394"/>
      <c r="E63" s="398"/>
      <c r="F63" s="437"/>
      <c r="G63" s="327"/>
      <c r="H63" s="341"/>
      <c r="I63" s="340"/>
      <c r="J63" s="342"/>
      <c r="K63" s="266" t="s">
        <v>44</v>
      </c>
      <c r="L63" s="182" t="s">
        <v>108</v>
      </c>
      <c r="M63" s="327"/>
      <c r="N63" s="327"/>
      <c r="O63" s="330"/>
      <c r="P63" s="270"/>
      <c r="Q63" s="61"/>
      <c r="R63" s="61"/>
      <c r="S63" s="61"/>
      <c r="T63" s="290"/>
      <c r="U63" s="325"/>
      <c r="V63" s="325"/>
      <c r="W63" s="325"/>
      <c r="X63" s="325"/>
      <c r="Y63" s="325"/>
      <c r="Z63" s="325"/>
      <c r="AA63" s="325"/>
      <c r="AB63" s="325"/>
      <c r="AC63" s="325"/>
      <c r="AD63" s="325"/>
      <c r="AE63" s="325"/>
      <c r="AF63" s="325"/>
      <c r="AG63" s="325"/>
      <c r="AH63" s="291"/>
    </row>
    <row r="64" spans="2:34" ht="39.75" customHeight="1" x14ac:dyDescent="0.25">
      <c r="B64" s="99"/>
      <c r="C64" s="389"/>
      <c r="D64" s="394"/>
      <c r="E64" s="398"/>
      <c r="F64" s="437"/>
      <c r="G64" s="327"/>
      <c r="H64" s="341"/>
      <c r="I64" s="340"/>
      <c r="J64" s="342"/>
      <c r="K64" s="266" t="s">
        <v>46</v>
      </c>
      <c r="L64" s="182" t="s">
        <v>109</v>
      </c>
      <c r="M64" s="327"/>
      <c r="N64" s="327"/>
      <c r="O64" s="330"/>
      <c r="P64" s="270"/>
      <c r="Q64" s="61"/>
      <c r="R64" s="61"/>
      <c r="S64" s="61"/>
      <c r="T64" s="290"/>
      <c r="U64" s="325"/>
      <c r="V64" s="325"/>
      <c r="W64" s="325"/>
      <c r="X64" s="325"/>
      <c r="Y64" s="325"/>
      <c r="Z64" s="325"/>
      <c r="AA64" s="325"/>
      <c r="AB64" s="325"/>
      <c r="AC64" s="325"/>
      <c r="AD64" s="325"/>
      <c r="AE64" s="325"/>
      <c r="AF64" s="325"/>
      <c r="AG64" s="325"/>
      <c r="AH64" s="291"/>
    </row>
    <row r="65" spans="2:34" ht="39.75" customHeight="1" x14ac:dyDescent="0.25">
      <c r="B65" s="99"/>
      <c r="C65" s="389"/>
      <c r="D65" s="394"/>
      <c r="E65" s="398"/>
      <c r="F65" s="437"/>
      <c r="G65" s="327"/>
      <c r="H65" s="341"/>
      <c r="I65" s="340"/>
      <c r="J65" s="342"/>
      <c r="K65" s="266" t="s">
        <v>48</v>
      </c>
      <c r="L65" s="182" t="s">
        <v>110</v>
      </c>
      <c r="M65" s="327"/>
      <c r="N65" s="327"/>
      <c r="O65" s="330"/>
      <c r="P65" s="270"/>
      <c r="Q65" s="61"/>
      <c r="R65" s="61"/>
      <c r="S65" s="61"/>
      <c r="T65" s="290"/>
      <c r="U65" s="325"/>
      <c r="V65" s="325"/>
      <c r="W65" s="325"/>
      <c r="X65" s="325"/>
      <c r="Y65" s="325"/>
      <c r="Z65" s="325"/>
      <c r="AA65" s="325"/>
      <c r="AB65" s="325"/>
      <c r="AC65" s="325"/>
      <c r="AD65" s="325"/>
      <c r="AE65" s="325"/>
      <c r="AF65" s="325"/>
      <c r="AG65" s="325"/>
      <c r="AH65" s="291"/>
    </row>
    <row r="66" spans="2:34" ht="54" customHeight="1" x14ac:dyDescent="0.25">
      <c r="B66" s="99"/>
      <c r="C66" s="389"/>
      <c r="D66" s="394"/>
      <c r="E66" s="398"/>
      <c r="F66" s="437"/>
      <c r="G66" s="327"/>
      <c r="H66" s="341"/>
      <c r="I66" s="340"/>
      <c r="J66" s="342"/>
      <c r="K66" s="266" t="s">
        <v>50</v>
      </c>
      <c r="L66" s="182" t="s">
        <v>111</v>
      </c>
      <c r="M66" s="327"/>
      <c r="N66" s="327"/>
      <c r="O66" s="330"/>
      <c r="P66" s="270"/>
      <c r="Q66" s="61"/>
      <c r="R66" s="61"/>
      <c r="S66" s="61"/>
      <c r="T66" s="290"/>
      <c r="U66" s="325"/>
      <c r="V66" s="325"/>
      <c r="W66" s="325"/>
      <c r="X66" s="325"/>
      <c r="Y66" s="325"/>
      <c r="Z66" s="325"/>
      <c r="AA66" s="325"/>
      <c r="AB66" s="325"/>
      <c r="AC66" s="325"/>
      <c r="AD66" s="325"/>
      <c r="AE66" s="325"/>
      <c r="AF66" s="325"/>
      <c r="AG66" s="325"/>
      <c r="AH66" s="291"/>
    </row>
    <row r="67" spans="2:34" ht="39.75" customHeight="1" x14ac:dyDescent="0.25">
      <c r="B67" s="99"/>
      <c r="C67" s="389"/>
      <c r="D67" s="394"/>
      <c r="E67" s="398"/>
      <c r="F67" s="437"/>
      <c r="G67" s="338">
        <v>12</v>
      </c>
      <c r="H67" s="339" t="s">
        <v>112</v>
      </c>
      <c r="I67" s="340"/>
      <c r="J67" s="331" t="s">
        <v>88</v>
      </c>
      <c r="K67" s="266" t="s">
        <v>41</v>
      </c>
      <c r="L67" s="182" t="s">
        <v>113</v>
      </c>
      <c r="M67" s="328" t="s">
        <v>43</v>
      </c>
      <c r="N67" s="326">
        <v>90</v>
      </c>
      <c r="O67" s="329"/>
      <c r="P67" s="270"/>
      <c r="Q67" s="61"/>
      <c r="R67" s="61"/>
      <c r="S67" s="61"/>
      <c r="T67" s="290"/>
      <c r="U67" s="324"/>
      <c r="V67" s="324"/>
      <c r="W67" s="324"/>
      <c r="X67" s="324"/>
      <c r="Y67" s="324"/>
      <c r="Z67" s="324"/>
      <c r="AA67" s="324"/>
      <c r="AB67" s="324">
        <f>IF(N67="","",N67)</f>
        <v>90</v>
      </c>
      <c r="AC67" s="324"/>
      <c r="AD67" s="324"/>
      <c r="AE67" s="324"/>
      <c r="AF67" s="324"/>
      <c r="AG67" s="324">
        <f>IF(N67="","",N67)</f>
        <v>90</v>
      </c>
      <c r="AH67" s="291"/>
    </row>
    <row r="68" spans="2:34" ht="39.75" customHeight="1" x14ac:dyDescent="0.25">
      <c r="B68" s="99"/>
      <c r="C68" s="389"/>
      <c r="D68" s="394"/>
      <c r="E68" s="398"/>
      <c r="F68" s="437"/>
      <c r="G68" s="327"/>
      <c r="H68" s="341"/>
      <c r="I68" s="340"/>
      <c r="J68" s="342"/>
      <c r="K68" s="266" t="s">
        <v>44</v>
      </c>
      <c r="L68" s="182" t="s">
        <v>114</v>
      </c>
      <c r="M68" s="327"/>
      <c r="N68" s="327"/>
      <c r="O68" s="330"/>
      <c r="P68" s="270"/>
      <c r="Q68" s="61"/>
      <c r="R68" s="61"/>
      <c r="S68" s="61"/>
      <c r="T68" s="290"/>
      <c r="U68" s="325"/>
      <c r="V68" s="325"/>
      <c r="W68" s="325"/>
      <c r="X68" s="325"/>
      <c r="Y68" s="325"/>
      <c r="Z68" s="325"/>
      <c r="AA68" s="325"/>
      <c r="AB68" s="325"/>
      <c r="AC68" s="325"/>
      <c r="AD68" s="325"/>
      <c r="AE68" s="325"/>
      <c r="AF68" s="325"/>
      <c r="AG68" s="325"/>
      <c r="AH68" s="291"/>
    </row>
    <row r="69" spans="2:34" ht="39.75" customHeight="1" x14ac:dyDescent="0.25">
      <c r="B69" s="99"/>
      <c r="C69" s="389"/>
      <c r="D69" s="394"/>
      <c r="E69" s="398"/>
      <c r="F69" s="437"/>
      <c r="G69" s="327"/>
      <c r="H69" s="341"/>
      <c r="I69" s="340"/>
      <c r="J69" s="342"/>
      <c r="K69" s="266" t="s">
        <v>46</v>
      </c>
      <c r="L69" s="182" t="s">
        <v>115</v>
      </c>
      <c r="M69" s="327"/>
      <c r="N69" s="327"/>
      <c r="O69" s="330"/>
      <c r="P69" s="270"/>
      <c r="Q69" s="61"/>
      <c r="R69" s="61"/>
      <c r="S69" s="61"/>
      <c r="T69" s="290"/>
      <c r="U69" s="325"/>
      <c r="V69" s="325"/>
      <c r="W69" s="325"/>
      <c r="X69" s="325"/>
      <c r="Y69" s="325"/>
      <c r="Z69" s="325"/>
      <c r="AA69" s="325"/>
      <c r="AB69" s="325"/>
      <c r="AC69" s="325"/>
      <c r="AD69" s="325"/>
      <c r="AE69" s="325"/>
      <c r="AF69" s="325"/>
      <c r="AG69" s="325"/>
      <c r="AH69" s="291"/>
    </row>
    <row r="70" spans="2:34" ht="39.75" customHeight="1" x14ac:dyDescent="0.25">
      <c r="B70" s="99"/>
      <c r="C70" s="389"/>
      <c r="D70" s="394"/>
      <c r="E70" s="398"/>
      <c r="F70" s="437"/>
      <c r="G70" s="327"/>
      <c r="H70" s="341"/>
      <c r="I70" s="340"/>
      <c r="J70" s="342"/>
      <c r="K70" s="266" t="s">
        <v>48</v>
      </c>
      <c r="L70" s="182" t="s">
        <v>116</v>
      </c>
      <c r="M70" s="327"/>
      <c r="N70" s="327"/>
      <c r="O70" s="330"/>
      <c r="P70" s="270"/>
      <c r="Q70" s="61"/>
      <c r="R70" s="61"/>
      <c r="S70" s="61"/>
      <c r="T70" s="290"/>
      <c r="U70" s="325"/>
      <c r="V70" s="325"/>
      <c r="W70" s="325"/>
      <c r="X70" s="325"/>
      <c r="Y70" s="325"/>
      <c r="Z70" s="325"/>
      <c r="AA70" s="325"/>
      <c r="AB70" s="325"/>
      <c r="AC70" s="325"/>
      <c r="AD70" s="325"/>
      <c r="AE70" s="325"/>
      <c r="AF70" s="325"/>
      <c r="AG70" s="325"/>
      <c r="AH70" s="291"/>
    </row>
    <row r="71" spans="2:34" ht="51" customHeight="1" x14ac:dyDescent="0.25">
      <c r="B71" s="99"/>
      <c r="C71" s="389"/>
      <c r="D71" s="394"/>
      <c r="E71" s="398"/>
      <c r="F71" s="437"/>
      <c r="G71" s="327"/>
      <c r="H71" s="341"/>
      <c r="I71" s="340"/>
      <c r="J71" s="342"/>
      <c r="K71" s="266" t="s">
        <v>50</v>
      </c>
      <c r="L71" s="182" t="s">
        <v>117</v>
      </c>
      <c r="M71" s="327"/>
      <c r="N71" s="327"/>
      <c r="O71" s="330"/>
      <c r="P71" s="270"/>
      <c r="Q71" s="61"/>
      <c r="R71" s="61"/>
      <c r="S71" s="61"/>
      <c r="T71" s="290"/>
      <c r="U71" s="325"/>
      <c r="V71" s="325"/>
      <c r="W71" s="325"/>
      <c r="X71" s="325"/>
      <c r="Y71" s="325"/>
      <c r="Z71" s="325"/>
      <c r="AA71" s="325"/>
      <c r="AB71" s="325"/>
      <c r="AC71" s="325"/>
      <c r="AD71" s="325"/>
      <c r="AE71" s="325"/>
      <c r="AF71" s="325"/>
      <c r="AG71" s="325"/>
      <c r="AH71" s="291"/>
    </row>
    <row r="72" spans="2:34" ht="51" customHeight="1" x14ac:dyDescent="0.25">
      <c r="B72" s="99"/>
      <c r="C72" s="389"/>
      <c r="D72" s="394"/>
      <c r="E72" s="398"/>
      <c r="F72" s="437"/>
      <c r="G72" s="338">
        <v>13</v>
      </c>
      <c r="H72" s="339" t="s">
        <v>118</v>
      </c>
      <c r="I72" s="340"/>
      <c r="J72" s="331" t="s">
        <v>119</v>
      </c>
      <c r="K72" s="266" t="s">
        <v>41</v>
      </c>
      <c r="L72" s="182" t="s">
        <v>120</v>
      </c>
      <c r="M72" s="328" t="s">
        <v>43</v>
      </c>
      <c r="N72" s="326">
        <v>85</v>
      </c>
      <c r="O72" s="329"/>
      <c r="P72" s="270"/>
      <c r="Q72" s="61"/>
      <c r="R72" s="61"/>
      <c r="S72" s="61"/>
      <c r="T72" s="290"/>
      <c r="U72" s="324"/>
      <c r="V72" s="324"/>
      <c r="W72" s="324"/>
      <c r="X72" s="324"/>
      <c r="Y72" s="324"/>
      <c r="Z72" s="324"/>
      <c r="AA72" s="324"/>
      <c r="AB72" s="324"/>
      <c r="AC72" s="324"/>
      <c r="AD72" s="324"/>
      <c r="AE72" s="324">
        <f>IF($N$72="","",$N$72)</f>
        <v>85</v>
      </c>
      <c r="AF72" s="324">
        <f>IF($N$72="","",$N$72)</f>
        <v>85</v>
      </c>
      <c r="AG72" s="324">
        <f>IF($N$72="","",$N$72)</f>
        <v>85</v>
      </c>
      <c r="AH72" s="291"/>
    </row>
    <row r="73" spans="2:34" ht="51" customHeight="1" x14ac:dyDescent="0.25">
      <c r="B73" s="99"/>
      <c r="C73" s="389"/>
      <c r="D73" s="394"/>
      <c r="E73" s="398"/>
      <c r="F73" s="437"/>
      <c r="G73" s="327"/>
      <c r="H73" s="341"/>
      <c r="I73" s="340"/>
      <c r="J73" s="342"/>
      <c r="K73" s="266" t="s">
        <v>44</v>
      </c>
      <c r="L73" s="182" t="s">
        <v>121</v>
      </c>
      <c r="M73" s="327"/>
      <c r="N73" s="327"/>
      <c r="O73" s="330"/>
      <c r="P73" s="270"/>
      <c r="Q73" s="61"/>
      <c r="R73" s="61"/>
      <c r="S73" s="61"/>
      <c r="T73" s="290"/>
      <c r="U73" s="325"/>
      <c r="V73" s="325"/>
      <c r="W73" s="325"/>
      <c r="X73" s="325"/>
      <c r="Y73" s="325"/>
      <c r="Z73" s="325"/>
      <c r="AA73" s="325"/>
      <c r="AB73" s="325"/>
      <c r="AC73" s="325"/>
      <c r="AD73" s="325"/>
      <c r="AE73" s="325"/>
      <c r="AF73" s="325"/>
      <c r="AG73" s="325"/>
      <c r="AH73" s="291"/>
    </row>
    <row r="74" spans="2:34" ht="51" customHeight="1" x14ac:dyDescent="0.25">
      <c r="B74" s="99"/>
      <c r="C74" s="389"/>
      <c r="D74" s="394"/>
      <c r="E74" s="398"/>
      <c r="F74" s="437"/>
      <c r="G74" s="327"/>
      <c r="H74" s="341"/>
      <c r="I74" s="340"/>
      <c r="J74" s="342"/>
      <c r="K74" s="266" t="s">
        <v>46</v>
      </c>
      <c r="L74" s="182" t="s">
        <v>122</v>
      </c>
      <c r="M74" s="327"/>
      <c r="N74" s="327"/>
      <c r="O74" s="330"/>
      <c r="P74" s="270"/>
      <c r="Q74" s="61"/>
      <c r="R74" s="61"/>
      <c r="S74" s="61"/>
      <c r="T74" s="290"/>
      <c r="U74" s="325"/>
      <c r="V74" s="325"/>
      <c r="W74" s="325"/>
      <c r="X74" s="325"/>
      <c r="Y74" s="325"/>
      <c r="Z74" s="325"/>
      <c r="AA74" s="325"/>
      <c r="AB74" s="325"/>
      <c r="AC74" s="325"/>
      <c r="AD74" s="325"/>
      <c r="AE74" s="325"/>
      <c r="AF74" s="325"/>
      <c r="AG74" s="325"/>
      <c r="AH74" s="291"/>
    </row>
    <row r="75" spans="2:34" ht="51" customHeight="1" x14ac:dyDescent="0.25">
      <c r="B75" s="99"/>
      <c r="C75" s="389"/>
      <c r="D75" s="394"/>
      <c r="E75" s="398"/>
      <c r="F75" s="437"/>
      <c r="G75" s="327"/>
      <c r="H75" s="341"/>
      <c r="I75" s="340"/>
      <c r="J75" s="342"/>
      <c r="K75" s="266" t="s">
        <v>48</v>
      </c>
      <c r="L75" s="182" t="s">
        <v>123</v>
      </c>
      <c r="M75" s="327"/>
      <c r="N75" s="327"/>
      <c r="O75" s="330"/>
      <c r="P75" s="270"/>
      <c r="Q75" s="61"/>
      <c r="R75" s="61"/>
      <c r="S75" s="61"/>
      <c r="T75" s="290"/>
      <c r="U75" s="325"/>
      <c r="V75" s="325"/>
      <c r="W75" s="325"/>
      <c r="X75" s="325"/>
      <c r="Y75" s="325"/>
      <c r="Z75" s="325"/>
      <c r="AA75" s="325"/>
      <c r="AB75" s="325"/>
      <c r="AC75" s="325"/>
      <c r="AD75" s="325"/>
      <c r="AE75" s="325"/>
      <c r="AF75" s="325"/>
      <c r="AG75" s="325"/>
      <c r="AH75" s="291"/>
    </row>
    <row r="76" spans="2:34" ht="51" customHeight="1" x14ac:dyDescent="0.25">
      <c r="B76" s="99"/>
      <c r="C76" s="389"/>
      <c r="D76" s="394"/>
      <c r="E76" s="399"/>
      <c r="F76" s="437"/>
      <c r="G76" s="327"/>
      <c r="H76" s="341"/>
      <c r="I76" s="340"/>
      <c r="J76" s="342"/>
      <c r="K76" s="266" t="s">
        <v>50</v>
      </c>
      <c r="L76" s="182" t="s">
        <v>124</v>
      </c>
      <c r="M76" s="327"/>
      <c r="N76" s="327"/>
      <c r="O76" s="330"/>
      <c r="P76" s="270"/>
      <c r="Q76" s="61"/>
      <c r="R76" s="61"/>
      <c r="S76" s="61"/>
      <c r="T76" s="290"/>
      <c r="U76" s="325"/>
      <c r="V76" s="325"/>
      <c r="W76" s="325"/>
      <c r="X76" s="325"/>
      <c r="Y76" s="325"/>
      <c r="Z76" s="325"/>
      <c r="AA76" s="325"/>
      <c r="AB76" s="325"/>
      <c r="AC76" s="325"/>
      <c r="AD76" s="325"/>
      <c r="AE76" s="325"/>
      <c r="AF76" s="325"/>
      <c r="AG76" s="325"/>
      <c r="AH76" s="291"/>
    </row>
    <row r="77" spans="2:34" ht="39.75" customHeight="1" x14ac:dyDescent="0.25">
      <c r="B77" s="99"/>
      <c r="C77" s="389"/>
      <c r="D77" s="394"/>
      <c r="E77" s="434" t="s">
        <v>125</v>
      </c>
      <c r="F77" s="437">
        <f>IF(SUM(N77:N121)=0,"",AVERAGE(N77:N121))</f>
        <v>86.666666666666671</v>
      </c>
      <c r="G77" s="338">
        <v>14</v>
      </c>
      <c r="H77" s="339" t="s">
        <v>126</v>
      </c>
      <c r="I77" s="343"/>
      <c r="J77" s="331" t="s">
        <v>127</v>
      </c>
      <c r="K77" s="266" t="s">
        <v>41</v>
      </c>
      <c r="L77" s="240" t="s">
        <v>128</v>
      </c>
      <c r="M77" s="328" t="s">
        <v>129</v>
      </c>
      <c r="N77" s="326">
        <v>85</v>
      </c>
      <c r="O77" s="329"/>
      <c r="P77" s="302"/>
      <c r="Q77" s="61"/>
      <c r="R77" s="61"/>
      <c r="S77" s="61"/>
      <c r="T77" s="290"/>
      <c r="U77" s="324"/>
      <c r="V77" s="324"/>
      <c r="W77" s="324"/>
      <c r="X77" s="324">
        <f>IF(N77="","",N77)</f>
        <v>85</v>
      </c>
      <c r="Y77" s="324"/>
      <c r="Z77" s="324"/>
      <c r="AA77" s="324"/>
      <c r="AB77" s="324"/>
      <c r="AC77" s="324"/>
      <c r="AD77" s="324"/>
      <c r="AE77" s="324">
        <f>IF(N77="","",N77)</f>
        <v>85</v>
      </c>
      <c r="AF77" s="324">
        <f>IF(N77="","",N77)</f>
        <v>85</v>
      </c>
      <c r="AG77" s="324">
        <f>IF($N$72="","",$N$72)</f>
        <v>85</v>
      </c>
      <c r="AH77" s="291"/>
    </row>
    <row r="78" spans="2:34" ht="39.75" customHeight="1" x14ac:dyDescent="0.25">
      <c r="B78" s="99"/>
      <c r="C78" s="389"/>
      <c r="D78" s="394"/>
      <c r="E78" s="434"/>
      <c r="F78" s="437"/>
      <c r="G78" s="327"/>
      <c r="H78" s="341"/>
      <c r="I78" s="343"/>
      <c r="J78" s="342"/>
      <c r="K78" s="266" t="s">
        <v>44</v>
      </c>
      <c r="L78" s="182" t="s">
        <v>130</v>
      </c>
      <c r="M78" s="327"/>
      <c r="N78" s="327"/>
      <c r="O78" s="330"/>
      <c r="P78" s="302"/>
      <c r="Q78" s="61"/>
      <c r="R78" s="61"/>
      <c r="S78" s="61"/>
      <c r="T78" s="290"/>
      <c r="U78" s="325"/>
      <c r="V78" s="325"/>
      <c r="W78" s="325"/>
      <c r="X78" s="325"/>
      <c r="Y78" s="325"/>
      <c r="Z78" s="325"/>
      <c r="AA78" s="325"/>
      <c r="AB78" s="325"/>
      <c r="AC78" s="325"/>
      <c r="AD78" s="325"/>
      <c r="AE78" s="325"/>
      <c r="AF78" s="325"/>
      <c r="AG78" s="325"/>
      <c r="AH78" s="291"/>
    </row>
    <row r="79" spans="2:34" ht="39.75" customHeight="1" x14ac:dyDescent="0.25">
      <c r="B79" s="99"/>
      <c r="C79" s="389"/>
      <c r="D79" s="394"/>
      <c r="E79" s="434"/>
      <c r="F79" s="437"/>
      <c r="G79" s="327"/>
      <c r="H79" s="341"/>
      <c r="I79" s="343"/>
      <c r="J79" s="342"/>
      <c r="K79" s="266" t="s">
        <v>46</v>
      </c>
      <c r="L79" s="182" t="s">
        <v>131</v>
      </c>
      <c r="M79" s="327"/>
      <c r="N79" s="327"/>
      <c r="O79" s="330"/>
      <c r="P79" s="302"/>
      <c r="Q79" s="61"/>
      <c r="R79" s="61"/>
      <c r="S79" s="61"/>
      <c r="T79" s="290"/>
      <c r="U79" s="325"/>
      <c r="V79" s="325"/>
      <c r="W79" s="325"/>
      <c r="X79" s="325"/>
      <c r="Y79" s="325"/>
      <c r="Z79" s="325"/>
      <c r="AA79" s="325"/>
      <c r="AB79" s="325"/>
      <c r="AC79" s="325"/>
      <c r="AD79" s="325"/>
      <c r="AE79" s="325"/>
      <c r="AF79" s="325"/>
      <c r="AG79" s="325"/>
      <c r="AH79" s="291"/>
    </row>
    <row r="80" spans="2:34" ht="39.75" customHeight="1" x14ac:dyDescent="0.25">
      <c r="B80" s="99"/>
      <c r="C80" s="389"/>
      <c r="D80" s="394"/>
      <c r="E80" s="434"/>
      <c r="F80" s="437"/>
      <c r="G80" s="327"/>
      <c r="H80" s="341"/>
      <c r="I80" s="343"/>
      <c r="J80" s="342"/>
      <c r="K80" s="266" t="s">
        <v>48</v>
      </c>
      <c r="L80" s="182" t="s">
        <v>132</v>
      </c>
      <c r="M80" s="327"/>
      <c r="N80" s="327"/>
      <c r="O80" s="330"/>
      <c r="P80" s="302"/>
      <c r="Q80" s="61"/>
      <c r="R80" s="61"/>
      <c r="S80" s="61"/>
      <c r="T80" s="290"/>
      <c r="U80" s="325"/>
      <c r="V80" s="325"/>
      <c r="W80" s="325"/>
      <c r="X80" s="325"/>
      <c r="Y80" s="325"/>
      <c r="Z80" s="325"/>
      <c r="AA80" s="325"/>
      <c r="AB80" s="325"/>
      <c r="AC80" s="325"/>
      <c r="AD80" s="325"/>
      <c r="AE80" s="325"/>
      <c r="AF80" s="325"/>
      <c r="AG80" s="325"/>
      <c r="AH80" s="291"/>
    </row>
    <row r="81" spans="2:34" ht="39.75" customHeight="1" x14ac:dyDescent="0.25">
      <c r="B81" s="99"/>
      <c r="C81" s="389"/>
      <c r="D81" s="394"/>
      <c r="E81" s="434"/>
      <c r="F81" s="437"/>
      <c r="G81" s="327"/>
      <c r="H81" s="341"/>
      <c r="I81" s="343"/>
      <c r="J81" s="342"/>
      <c r="K81" s="266" t="s">
        <v>50</v>
      </c>
      <c r="L81" s="182" t="s">
        <v>133</v>
      </c>
      <c r="M81" s="327"/>
      <c r="N81" s="327"/>
      <c r="O81" s="330"/>
      <c r="P81" s="302"/>
      <c r="Q81" s="61"/>
      <c r="R81" s="61"/>
      <c r="S81" s="61"/>
      <c r="T81" s="290"/>
      <c r="U81" s="325"/>
      <c r="V81" s="325"/>
      <c r="W81" s="325"/>
      <c r="X81" s="325"/>
      <c r="Y81" s="325"/>
      <c r="Z81" s="325"/>
      <c r="AA81" s="325"/>
      <c r="AB81" s="325"/>
      <c r="AC81" s="325"/>
      <c r="AD81" s="325"/>
      <c r="AE81" s="325"/>
      <c r="AF81" s="325"/>
      <c r="AG81" s="325"/>
      <c r="AH81" s="291"/>
    </row>
    <row r="82" spans="2:34" ht="39.75" customHeight="1" x14ac:dyDescent="0.25">
      <c r="B82" s="99"/>
      <c r="C82" s="389"/>
      <c r="D82" s="394"/>
      <c r="E82" s="434"/>
      <c r="F82" s="438"/>
      <c r="G82" s="338"/>
      <c r="H82" s="387" t="s">
        <v>134</v>
      </c>
      <c r="I82" s="339" t="s">
        <v>135</v>
      </c>
      <c r="J82" s="331" t="s">
        <v>136</v>
      </c>
      <c r="K82" s="266" t="s">
        <v>41</v>
      </c>
      <c r="L82" s="240" t="s">
        <v>137</v>
      </c>
      <c r="M82" s="328" t="s">
        <v>129</v>
      </c>
      <c r="N82" s="326">
        <v>85</v>
      </c>
      <c r="O82" s="329"/>
      <c r="P82" s="270"/>
      <c r="Q82" s="61"/>
      <c r="R82" s="61"/>
      <c r="S82" s="61"/>
      <c r="T82" s="290"/>
      <c r="U82" s="324"/>
      <c r="V82" s="324">
        <f>IF(N82="","",N82)</f>
        <v>85</v>
      </c>
      <c r="W82" s="324"/>
      <c r="X82" s="324"/>
      <c r="Y82" s="324"/>
      <c r="Z82" s="324"/>
      <c r="AA82" s="324"/>
      <c r="AB82" s="324"/>
      <c r="AC82" s="324"/>
      <c r="AD82" s="324"/>
      <c r="AE82" s="324"/>
      <c r="AF82" s="324"/>
      <c r="AG82" s="324">
        <f>IF(N82="","",N82)</f>
        <v>85</v>
      </c>
      <c r="AH82" s="291"/>
    </row>
    <row r="83" spans="2:34" ht="39.75" customHeight="1" x14ac:dyDescent="0.25">
      <c r="B83" s="99"/>
      <c r="C83" s="389"/>
      <c r="D83" s="394"/>
      <c r="E83" s="434"/>
      <c r="F83" s="438"/>
      <c r="G83" s="327"/>
      <c r="H83" s="340"/>
      <c r="I83" s="341"/>
      <c r="J83" s="342"/>
      <c r="K83" s="266" t="s">
        <v>44</v>
      </c>
      <c r="L83" s="182" t="s">
        <v>138</v>
      </c>
      <c r="M83" s="327"/>
      <c r="N83" s="327"/>
      <c r="O83" s="330"/>
      <c r="P83" s="270"/>
      <c r="Q83" s="61"/>
      <c r="R83" s="61"/>
      <c r="S83" s="61"/>
      <c r="T83" s="290"/>
      <c r="U83" s="325"/>
      <c r="V83" s="325"/>
      <c r="W83" s="325"/>
      <c r="X83" s="325"/>
      <c r="Y83" s="325"/>
      <c r="Z83" s="325"/>
      <c r="AA83" s="325"/>
      <c r="AB83" s="325"/>
      <c r="AC83" s="325"/>
      <c r="AD83" s="325"/>
      <c r="AE83" s="325"/>
      <c r="AF83" s="325"/>
      <c r="AG83" s="325"/>
      <c r="AH83" s="291"/>
    </row>
    <row r="84" spans="2:34" ht="39.75" customHeight="1" x14ac:dyDescent="0.25">
      <c r="B84" s="99"/>
      <c r="C84" s="389"/>
      <c r="D84" s="394"/>
      <c r="E84" s="434"/>
      <c r="F84" s="438"/>
      <c r="G84" s="327"/>
      <c r="H84" s="340"/>
      <c r="I84" s="341"/>
      <c r="J84" s="342"/>
      <c r="K84" s="266" t="s">
        <v>46</v>
      </c>
      <c r="L84" s="182" t="s">
        <v>139</v>
      </c>
      <c r="M84" s="327"/>
      <c r="N84" s="327"/>
      <c r="O84" s="330"/>
      <c r="P84" s="270"/>
      <c r="Q84" s="61"/>
      <c r="R84" s="61"/>
      <c r="S84" s="61"/>
      <c r="T84" s="290"/>
      <c r="U84" s="325"/>
      <c r="V84" s="325"/>
      <c r="W84" s="325"/>
      <c r="X84" s="325"/>
      <c r="Y84" s="325"/>
      <c r="Z84" s="325"/>
      <c r="AA84" s="325"/>
      <c r="AB84" s="325"/>
      <c r="AC84" s="325"/>
      <c r="AD84" s="325"/>
      <c r="AE84" s="325"/>
      <c r="AF84" s="325"/>
      <c r="AG84" s="325"/>
      <c r="AH84" s="291"/>
    </row>
    <row r="85" spans="2:34" ht="39.75" customHeight="1" x14ac:dyDescent="0.25">
      <c r="B85" s="99"/>
      <c r="C85" s="389"/>
      <c r="D85" s="394"/>
      <c r="E85" s="434"/>
      <c r="F85" s="438"/>
      <c r="G85" s="327"/>
      <c r="H85" s="340"/>
      <c r="I85" s="341"/>
      <c r="J85" s="342"/>
      <c r="K85" s="266" t="s">
        <v>48</v>
      </c>
      <c r="L85" s="182" t="s">
        <v>140</v>
      </c>
      <c r="M85" s="327"/>
      <c r="N85" s="327"/>
      <c r="O85" s="330"/>
      <c r="P85" s="270"/>
      <c r="Q85" s="61"/>
      <c r="R85" s="61"/>
      <c r="S85" s="61"/>
      <c r="T85" s="290"/>
      <c r="U85" s="325"/>
      <c r="V85" s="325"/>
      <c r="W85" s="325"/>
      <c r="X85" s="325"/>
      <c r="Y85" s="325"/>
      <c r="Z85" s="325"/>
      <c r="AA85" s="325"/>
      <c r="AB85" s="325"/>
      <c r="AC85" s="325"/>
      <c r="AD85" s="325"/>
      <c r="AE85" s="325"/>
      <c r="AF85" s="325"/>
      <c r="AG85" s="325"/>
      <c r="AH85" s="291"/>
    </row>
    <row r="86" spans="2:34" ht="39.75" customHeight="1" x14ac:dyDescent="0.25">
      <c r="B86" s="99"/>
      <c r="C86" s="389"/>
      <c r="D86" s="394"/>
      <c r="E86" s="434"/>
      <c r="F86" s="438"/>
      <c r="G86" s="327"/>
      <c r="H86" s="340"/>
      <c r="I86" s="341"/>
      <c r="J86" s="342"/>
      <c r="K86" s="266" t="s">
        <v>50</v>
      </c>
      <c r="L86" s="182" t="s">
        <v>141</v>
      </c>
      <c r="M86" s="327"/>
      <c r="N86" s="327"/>
      <c r="O86" s="330"/>
      <c r="P86" s="270"/>
      <c r="Q86" s="61"/>
      <c r="R86" s="61"/>
      <c r="S86" s="61"/>
      <c r="T86" s="290"/>
      <c r="U86" s="325"/>
      <c r="V86" s="325"/>
      <c r="W86" s="325"/>
      <c r="X86" s="325"/>
      <c r="Y86" s="325"/>
      <c r="Z86" s="325"/>
      <c r="AA86" s="325"/>
      <c r="AB86" s="325"/>
      <c r="AC86" s="325"/>
      <c r="AD86" s="325"/>
      <c r="AE86" s="325"/>
      <c r="AF86" s="325"/>
      <c r="AG86" s="325"/>
      <c r="AH86" s="291"/>
    </row>
    <row r="87" spans="2:34" ht="39.75" customHeight="1" x14ac:dyDescent="0.25">
      <c r="B87" s="99"/>
      <c r="C87" s="389"/>
      <c r="D87" s="394"/>
      <c r="E87" s="434"/>
      <c r="F87" s="438"/>
      <c r="G87" s="338"/>
      <c r="H87" s="387" t="s">
        <v>142</v>
      </c>
      <c r="I87" s="339" t="s">
        <v>143</v>
      </c>
      <c r="J87" s="331" t="s">
        <v>81</v>
      </c>
      <c r="K87" s="266" t="s">
        <v>41</v>
      </c>
      <c r="L87" s="240" t="s">
        <v>144</v>
      </c>
      <c r="M87" s="328" t="s">
        <v>129</v>
      </c>
      <c r="N87" s="326">
        <v>85</v>
      </c>
      <c r="O87" s="329"/>
      <c r="P87" s="270"/>
      <c r="Q87" s="61"/>
      <c r="R87" s="61"/>
      <c r="S87" s="61"/>
      <c r="T87" s="290"/>
      <c r="U87" s="324"/>
      <c r="V87" s="324"/>
      <c r="W87" s="324"/>
      <c r="X87" s="324"/>
      <c r="Y87" s="324">
        <f>IF(N87="","",N87)</f>
        <v>85</v>
      </c>
      <c r="Z87" s="324"/>
      <c r="AA87" s="324"/>
      <c r="AB87" s="324">
        <f>IF(N87="","",N87)</f>
        <v>85</v>
      </c>
      <c r="AC87" s="324">
        <f>IF(N87="","",N87)</f>
        <v>85</v>
      </c>
      <c r="AD87" s="324">
        <f>IF(N87="","",N87)</f>
        <v>85</v>
      </c>
      <c r="AE87" s="324"/>
      <c r="AF87" s="324"/>
      <c r="AG87" s="324"/>
      <c r="AH87" s="291"/>
    </row>
    <row r="88" spans="2:34" ht="39.75" customHeight="1" x14ac:dyDescent="0.25">
      <c r="B88" s="99"/>
      <c r="C88" s="389"/>
      <c r="D88" s="394"/>
      <c r="E88" s="434"/>
      <c r="F88" s="438"/>
      <c r="G88" s="327"/>
      <c r="H88" s="340"/>
      <c r="I88" s="341"/>
      <c r="J88" s="342"/>
      <c r="K88" s="266" t="s">
        <v>44</v>
      </c>
      <c r="L88" s="182" t="s">
        <v>145</v>
      </c>
      <c r="M88" s="327"/>
      <c r="N88" s="327"/>
      <c r="O88" s="330"/>
      <c r="P88" s="270"/>
      <c r="Q88" s="61"/>
      <c r="R88" s="61"/>
      <c r="S88" s="61"/>
      <c r="T88" s="290"/>
      <c r="U88" s="325"/>
      <c r="V88" s="325"/>
      <c r="W88" s="325"/>
      <c r="X88" s="325"/>
      <c r="Y88" s="325"/>
      <c r="Z88" s="325"/>
      <c r="AA88" s="325"/>
      <c r="AB88" s="325"/>
      <c r="AC88" s="325"/>
      <c r="AD88" s="325"/>
      <c r="AE88" s="325"/>
      <c r="AF88" s="325"/>
      <c r="AG88" s="325"/>
      <c r="AH88" s="291"/>
    </row>
    <row r="89" spans="2:34" ht="39.75" customHeight="1" x14ac:dyDescent="0.25">
      <c r="B89" s="99"/>
      <c r="C89" s="389"/>
      <c r="D89" s="394"/>
      <c r="E89" s="434"/>
      <c r="F89" s="438"/>
      <c r="G89" s="327"/>
      <c r="H89" s="340"/>
      <c r="I89" s="341"/>
      <c r="J89" s="342"/>
      <c r="K89" s="266" t="s">
        <v>46</v>
      </c>
      <c r="L89" s="182" t="s">
        <v>146</v>
      </c>
      <c r="M89" s="327"/>
      <c r="N89" s="327"/>
      <c r="O89" s="330"/>
      <c r="P89" s="270"/>
      <c r="Q89" s="61"/>
      <c r="R89" s="61"/>
      <c r="S89" s="61"/>
      <c r="T89" s="290"/>
      <c r="U89" s="325"/>
      <c r="V89" s="325"/>
      <c r="W89" s="325"/>
      <c r="X89" s="325"/>
      <c r="Y89" s="325"/>
      <c r="Z89" s="325"/>
      <c r="AA89" s="325"/>
      <c r="AB89" s="325"/>
      <c r="AC89" s="325"/>
      <c r="AD89" s="325"/>
      <c r="AE89" s="325"/>
      <c r="AF89" s="325"/>
      <c r="AG89" s="325"/>
      <c r="AH89" s="291"/>
    </row>
    <row r="90" spans="2:34" ht="39.75" customHeight="1" x14ac:dyDescent="0.25">
      <c r="B90" s="99"/>
      <c r="C90" s="389"/>
      <c r="D90" s="394"/>
      <c r="E90" s="434"/>
      <c r="F90" s="438"/>
      <c r="G90" s="327"/>
      <c r="H90" s="340"/>
      <c r="I90" s="341"/>
      <c r="J90" s="342"/>
      <c r="K90" s="266" t="s">
        <v>48</v>
      </c>
      <c r="L90" s="182" t="s">
        <v>147</v>
      </c>
      <c r="M90" s="327"/>
      <c r="N90" s="327"/>
      <c r="O90" s="330"/>
      <c r="P90" s="270"/>
      <c r="Q90" s="61"/>
      <c r="R90" s="61"/>
      <c r="S90" s="61"/>
      <c r="T90" s="290"/>
      <c r="U90" s="325"/>
      <c r="V90" s="325"/>
      <c r="W90" s="325"/>
      <c r="X90" s="325"/>
      <c r="Y90" s="325"/>
      <c r="Z90" s="325"/>
      <c r="AA90" s="325"/>
      <c r="AB90" s="325"/>
      <c r="AC90" s="325"/>
      <c r="AD90" s="325"/>
      <c r="AE90" s="325"/>
      <c r="AF90" s="325"/>
      <c r="AG90" s="325"/>
      <c r="AH90" s="291"/>
    </row>
    <row r="91" spans="2:34" ht="39.75" customHeight="1" x14ac:dyDescent="0.25">
      <c r="B91" s="99"/>
      <c r="C91" s="389"/>
      <c r="D91" s="394"/>
      <c r="E91" s="434"/>
      <c r="F91" s="438"/>
      <c r="G91" s="327"/>
      <c r="H91" s="340"/>
      <c r="I91" s="341"/>
      <c r="J91" s="342"/>
      <c r="K91" s="266" t="s">
        <v>50</v>
      </c>
      <c r="L91" s="182" t="s">
        <v>148</v>
      </c>
      <c r="M91" s="327"/>
      <c r="N91" s="327"/>
      <c r="O91" s="330"/>
      <c r="P91" s="270"/>
      <c r="Q91" s="61"/>
      <c r="R91" s="61"/>
      <c r="S91" s="61"/>
      <c r="T91" s="290"/>
      <c r="U91" s="325"/>
      <c r="V91" s="325"/>
      <c r="W91" s="325"/>
      <c r="X91" s="325"/>
      <c r="Y91" s="325"/>
      <c r="Z91" s="325"/>
      <c r="AA91" s="325"/>
      <c r="AB91" s="325"/>
      <c r="AC91" s="325"/>
      <c r="AD91" s="325"/>
      <c r="AE91" s="325"/>
      <c r="AF91" s="325"/>
      <c r="AG91" s="325"/>
      <c r="AH91" s="291"/>
    </row>
    <row r="92" spans="2:34" ht="39.75" customHeight="1" x14ac:dyDescent="0.25">
      <c r="B92" s="99"/>
      <c r="C92" s="389"/>
      <c r="D92" s="394"/>
      <c r="E92" s="434"/>
      <c r="F92" s="438"/>
      <c r="G92" s="338"/>
      <c r="H92" s="387" t="s">
        <v>149</v>
      </c>
      <c r="I92" s="339" t="s">
        <v>150</v>
      </c>
      <c r="J92" s="331" t="s">
        <v>81</v>
      </c>
      <c r="K92" s="266" t="s">
        <v>41</v>
      </c>
      <c r="L92" s="240" t="s">
        <v>151</v>
      </c>
      <c r="M92" s="328" t="s">
        <v>129</v>
      </c>
      <c r="N92" s="326">
        <v>85</v>
      </c>
      <c r="O92" s="329"/>
      <c r="P92" s="270"/>
      <c r="Q92" s="61"/>
      <c r="R92" s="61"/>
      <c r="S92" s="61"/>
      <c r="T92" s="290"/>
      <c r="U92" s="324"/>
      <c r="V92" s="324">
        <f t="shared" ref="V92:AA92" si="0">IF($N$92="","",$N$92)</f>
        <v>85</v>
      </c>
      <c r="W92" s="324">
        <f t="shared" si="0"/>
        <v>85</v>
      </c>
      <c r="X92" s="324">
        <f t="shared" si="0"/>
        <v>85</v>
      </c>
      <c r="Y92" s="324">
        <f t="shared" si="0"/>
        <v>85</v>
      </c>
      <c r="Z92" s="324">
        <f t="shared" si="0"/>
        <v>85</v>
      </c>
      <c r="AA92" s="324">
        <f t="shared" si="0"/>
        <v>85</v>
      </c>
      <c r="AB92" s="324"/>
      <c r="AC92" s="324"/>
      <c r="AD92" s="324"/>
      <c r="AE92" s="324"/>
      <c r="AF92" s="324"/>
      <c r="AG92" s="324"/>
      <c r="AH92" s="291"/>
    </row>
    <row r="93" spans="2:34" ht="39.75" customHeight="1" x14ac:dyDescent="0.25">
      <c r="B93" s="99"/>
      <c r="C93" s="389"/>
      <c r="D93" s="394"/>
      <c r="E93" s="434"/>
      <c r="F93" s="438"/>
      <c r="G93" s="327"/>
      <c r="H93" s="340"/>
      <c r="I93" s="341"/>
      <c r="J93" s="342"/>
      <c r="K93" s="266" t="s">
        <v>44</v>
      </c>
      <c r="L93" s="182" t="s">
        <v>152</v>
      </c>
      <c r="M93" s="327"/>
      <c r="N93" s="327"/>
      <c r="O93" s="330"/>
      <c r="P93" s="270"/>
      <c r="Q93" s="61"/>
      <c r="R93" s="61"/>
      <c r="S93" s="61"/>
      <c r="T93" s="290"/>
      <c r="U93" s="325"/>
      <c r="V93" s="325"/>
      <c r="W93" s="325"/>
      <c r="X93" s="325"/>
      <c r="Y93" s="325"/>
      <c r="Z93" s="325"/>
      <c r="AA93" s="325"/>
      <c r="AB93" s="325"/>
      <c r="AC93" s="325"/>
      <c r="AD93" s="325"/>
      <c r="AE93" s="325"/>
      <c r="AF93" s="325"/>
      <c r="AG93" s="325"/>
      <c r="AH93" s="291"/>
    </row>
    <row r="94" spans="2:34" ht="39.75" customHeight="1" x14ac:dyDescent="0.25">
      <c r="B94" s="99"/>
      <c r="C94" s="389"/>
      <c r="D94" s="394"/>
      <c r="E94" s="434"/>
      <c r="F94" s="438"/>
      <c r="G94" s="327"/>
      <c r="H94" s="340"/>
      <c r="I94" s="341"/>
      <c r="J94" s="342"/>
      <c r="K94" s="266" t="s">
        <v>46</v>
      </c>
      <c r="L94" s="182" t="s">
        <v>153</v>
      </c>
      <c r="M94" s="327"/>
      <c r="N94" s="327"/>
      <c r="O94" s="330"/>
      <c r="P94" s="270"/>
      <c r="Q94" s="61"/>
      <c r="R94" s="61"/>
      <c r="S94" s="61"/>
      <c r="T94" s="290"/>
      <c r="U94" s="325"/>
      <c r="V94" s="325"/>
      <c r="W94" s="325"/>
      <c r="X94" s="325"/>
      <c r="Y94" s="325"/>
      <c r="Z94" s="325"/>
      <c r="AA94" s="325"/>
      <c r="AB94" s="325"/>
      <c r="AC94" s="325"/>
      <c r="AD94" s="325"/>
      <c r="AE94" s="325"/>
      <c r="AF94" s="325"/>
      <c r="AG94" s="325"/>
      <c r="AH94" s="291"/>
    </row>
    <row r="95" spans="2:34" ht="39.75" customHeight="1" x14ac:dyDescent="0.25">
      <c r="B95" s="99"/>
      <c r="C95" s="389"/>
      <c r="D95" s="394"/>
      <c r="E95" s="434"/>
      <c r="F95" s="438"/>
      <c r="G95" s="327"/>
      <c r="H95" s="340"/>
      <c r="I95" s="341"/>
      <c r="J95" s="342"/>
      <c r="K95" s="266" t="s">
        <v>48</v>
      </c>
      <c r="L95" s="182" t="s">
        <v>154</v>
      </c>
      <c r="M95" s="327"/>
      <c r="N95" s="327"/>
      <c r="O95" s="330"/>
      <c r="P95" s="270"/>
      <c r="Q95" s="61"/>
      <c r="R95" s="61"/>
      <c r="S95" s="61"/>
      <c r="T95" s="290"/>
      <c r="U95" s="325"/>
      <c r="V95" s="325"/>
      <c r="W95" s="325"/>
      <c r="X95" s="325"/>
      <c r="Y95" s="325"/>
      <c r="Z95" s="325"/>
      <c r="AA95" s="325"/>
      <c r="AB95" s="325"/>
      <c r="AC95" s="325"/>
      <c r="AD95" s="325"/>
      <c r="AE95" s="325"/>
      <c r="AF95" s="325"/>
      <c r="AG95" s="325"/>
      <c r="AH95" s="291"/>
    </row>
    <row r="96" spans="2:34" ht="39.75" customHeight="1" x14ac:dyDescent="0.25">
      <c r="B96" s="99"/>
      <c r="C96" s="389"/>
      <c r="D96" s="394"/>
      <c r="E96" s="434"/>
      <c r="F96" s="438"/>
      <c r="G96" s="327"/>
      <c r="H96" s="340"/>
      <c r="I96" s="341"/>
      <c r="J96" s="342"/>
      <c r="K96" s="266" t="s">
        <v>50</v>
      </c>
      <c r="L96" s="182" t="s">
        <v>155</v>
      </c>
      <c r="M96" s="327"/>
      <c r="N96" s="327"/>
      <c r="O96" s="330"/>
      <c r="P96" s="270"/>
      <c r="Q96" s="61"/>
      <c r="R96" s="61"/>
      <c r="S96" s="61"/>
      <c r="T96" s="290"/>
      <c r="U96" s="325"/>
      <c r="V96" s="325"/>
      <c r="W96" s="325"/>
      <c r="X96" s="325"/>
      <c r="Y96" s="325"/>
      <c r="Z96" s="325"/>
      <c r="AA96" s="325"/>
      <c r="AB96" s="325"/>
      <c r="AC96" s="325"/>
      <c r="AD96" s="325"/>
      <c r="AE96" s="325"/>
      <c r="AF96" s="325"/>
      <c r="AG96" s="325"/>
      <c r="AH96" s="291"/>
    </row>
    <row r="97" spans="2:34" ht="39.75" customHeight="1" x14ac:dyDescent="0.25">
      <c r="B97" s="99"/>
      <c r="C97" s="389"/>
      <c r="D97" s="394"/>
      <c r="E97" s="434"/>
      <c r="F97" s="438"/>
      <c r="G97" s="338"/>
      <c r="H97" s="387" t="s">
        <v>156</v>
      </c>
      <c r="I97" s="339" t="s">
        <v>157</v>
      </c>
      <c r="J97" s="331" t="s">
        <v>81</v>
      </c>
      <c r="K97" s="266" t="s">
        <v>41</v>
      </c>
      <c r="L97" s="240" t="s">
        <v>158</v>
      </c>
      <c r="M97" s="328" t="s">
        <v>129</v>
      </c>
      <c r="N97" s="326">
        <v>90</v>
      </c>
      <c r="O97" s="329"/>
      <c r="P97" s="270"/>
      <c r="Q97" s="61"/>
      <c r="R97" s="61"/>
      <c r="S97" s="61"/>
      <c r="T97" s="290"/>
      <c r="U97" s="324">
        <f>IF(N97="","",N97)</f>
        <v>90</v>
      </c>
      <c r="V97" s="324"/>
      <c r="W97" s="324"/>
      <c r="X97" s="324"/>
      <c r="Y97" s="324"/>
      <c r="Z97" s="324">
        <f>IF(N97="","",N97)</f>
        <v>90</v>
      </c>
      <c r="AA97" s="324"/>
      <c r="AB97" s="324"/>
      <c r="AC97" s="324"/>
      <c r="AD97" s="324"/>
      <c r="AE97" s="324"/>
      <c r="AF97" s="324"/>
      <c r="AG97" s="324"/>
      <c r="AH97" s="291"/>
    </row>
    <row r="98" spans="2:34" ht="39.75" customHeight="1" x14ac:dyDescent="0.25">
      <c r="B98" s="99"/>
      <c r="C98" s="389"/>
      <c r="D98" s="394"/>
      <c r="E98" s="434"/>
      <c r="F98" s="438"/>
      <c r="G98" s="327"/>
      <c r="H98" s="340"/>
      <c r="I98" s="341"/>
      <c r="J98" s="342"/>
      <c r="K98" s="266" t="s">
        <v>44</v>
      </c>
      <c r="L98" s="182" t="s">
        <v>159</v>
      </c>
      <c r="M98" s="327"/>
      <c r="N98" s="327"/>
      <c r="O98" s="330"/>
      <c r="P98" s="270"/>
      <c r="Q98" s="61"/>
      <c r="R98" s="61"/>
      <c r="S98" s="61"/>
      <c r="T98" s="290"/>
      <c r="U98" s="325"/>
      <c r="V98" s="325"/>
      <c r="W98" s="325"/>
      <c r="X98" s="325"/>
      <c r="Y98" s="325"/>
      <c r="Z98" s="325"/>
      <c r="AA98" s="325"/>
      <c r="AB98" s="325"/>
      <c r="AC98" s="325"/>
      <c r="AD98" s="325"/>
      <c r="AE98" s="325"/>
      <c r="AF98" s="325"/>
      <c r="AG98" s="325"/>
      <c r="AH98" s="291"/>
    </row>
    <row r="99" spans="2:34" ht="39.75" customHeight="1" x14ac:dyDescent="0.25">
      <c r="B99" s="99"/>
      <c r="C99" s="389"/>
      <c r="D99" s="394"/>
      <c r="E99" s="434"/>
      <c r="F99" s="438"/>
      <c r="G99" s="327"/>
      <c r="H99" s="340"/>
      <c r="I99" s="341"/>
      <c r="J99" s="342"/>
      <c r="K99" s="266" t="s">
        <v>46</v>
      </c>
      <c r="L99" s="182" t="s">
        <v>160</v>
      </c>
      <c r="M99" s="327"/>
      <c r="N99" s="327"/>
      <c r="O99" s="330"/>
      <c r="P99" s="270"/>
      <c r="Q99" s="61"/>
      <c r="R99" s="61"/>
      <c r="S99" s="61"/>
      <c r="T99" s="290"/>
      <c r="U99" s="325"/>
      <c r="V99" s="325"/>
      <c r="W99" s="325"/>
      <c r="X99" s="325"/>
      <c r="Y99" s="325"/>
      <c r="Z99" s="325"/>
      <c r="AA99" s="325"/>
      <c r="AB99" s="325"/>
      <c r="AC99" s="325"/>
      <c r="AD99" s="325"/>
      <c r="AE99" s="325"/>
      <c r="AF99" s="325"/>
      <c r="AG99" s="325"/>
      <c r="AH99" s="291"/>
    </row>
    <row r="100" spans="2:34" ht="39.75" customHeight="1" x14ac:dyDescent="0.25">
      <c r="B100" s="99"/>
      <c r="C100" s="389"/>
      <c r="D100" s="394"/>
      <c r="E100" s="434"/>
      <c r="F100" s="438"/>
      <c r="G100" s="327"/>
      <c r="H100" s="340"/>
      <c r="I100" s="341"/>
      <c r="J100" s="342"/>
      <c r="K100" s="266" t="s">
        <v>48</v>
      </c>
      <c r="L100" s="182" t="s">
        <v>161</v>
      </c>
      <c r="M100" s="327"/>
      <c r="N100" s="327"/>
      <c r="O100" s="330"/>
      <c r="P100" s="270"/>
      <c r="Q100" s="61"/>
      <c r="R100" s="61"/>
      <c r="S100" s="61"/>
      <c r="T100" s="290"/>
      <c r="U100" s="325"/>
      <c r="V100" s="325"/>
      <c r="W100" s="325"/>
      <c r="X100" s="325"/>
      <c r="Y100" s="325"/>
      <c r="Z100" s="325"/>
      <c r="AA100" s="325"/>
      <c r="AB100" s="325"/>
      <c r="AC100" s="325"/>
      <c r="AD100" s="325"/>
      <c r="AE100" s="325"/>
      <c r="AF100" s="325"/>
      <c r="AG100" s="325"/>
      <c r="AH100" s="291"/>
    </row>
    <row r="101" spans="2:34" ht="39.75" customHeight="1" x14ac:dyDescent="0.25">
      <c r="B101" s="99"/>
      <c r="C101" s="389"/>
      <c r="D101" s="394"/>
      <c r="E101" s="434"/>
      <c r="F101" s="438"/>
      <c r="G101" s="327"/>
      <c r="H101" s="340"/>
      <c r="I101" s="341"/>
      <c r="J101" s="342"/>
      <c r="K101" s="266" t="s">
        <v>50</v>
      </c>
      <c r="L101" s="182" t="s">
        <v>162</v>
      </c>
      <c r="M101" s="327"/>
      <c r="N101" s="327"/>
      <c r="O101" s="330"/>
      <c r="P101" s="270"/>
      <c r="Q101" s="61"/>
      <c r="R101" s="61"/>
      <c r="S101" s="61"/>
      <c r="T101" s="290"/>
      <c r="U101" s="325"/>
      <c r="V101" s="325"/>
      <c r="W101" s="325"/>
      <c r="X101" s="325"/>
      <c r="Y101" s="325"/>
      <c r="Z101" s="325"/>
      <c r="AA101" s="325"/>
      <c r="AB101" s="325"/>
      <c r="AC101" s="325"/>
      <c r="AD101" s="325"/>
      <c r="AE101" s="325"/>
      <c r="AF101" s="325"/>
      <c r="AG101" s="325"/>
      <c r="AH101" s="291"/>
    </row>
    <row r="102" spans="2:34" ht="39.75" customHeight="1" x14ac:dyDescent="0.25">
      <c r="B102" s="99"/>
      <c r="C102" s="389"/>
      <c r="D102" s="394"/>
      <c r="E102" s="434"/>
      <c r="F102" s="438"/>
      <c r="G102" s="338"/>
      <c r="H102" s="387" t="s">
        <v>163</v>
      </c>
      <c r="I102" s="339" t="s">
        <v>164</v>
      </c>
      <c r="J102" s="331" t="s">
        <v>81</v>
      </c>
      <c r="K102" s="266" t="s">
        <v>41</v>
      </c>
      <c r="L102" s="240" t="s">
        <v>165</v>
      </c>
      <c r="M102" s="328" t="s">
        <v>129</v>
      </c>
      <c r="N102" s="326">
        <v>90</v>
      </c>
      <c r="O102" s="329"/>
      <c r="P102" s="270"/>
      <c r="Q102" s="61"/>
      <c r="R102" s="61"/>
      <c r="S102" s="61"/>
      <c r="T102" s="290"/>
      <c r="U102" s="324"/>
      <c r="V102" s="324"/>
      <c r="W102" s="324"/>
      <c r="X102" s="324"/>
      <c r="Y102" s="324"/>
      <c r="Z102" s="324"/>
      <c r="AA102" s="324"/>
      <c r="AB102" s="324"/>
      <c r="AC102" s="324"/>
      <c r="AD102" s="324"/>
      <c r="AE102" s="324"/>
      <c r="AF102" s="324"/>
      <c r="AG102" s="324">
        <f>IF(N102="","",N102)</f>
        <v>90</v>
      </c>
      <c r="AH102" s="291"/>
    </row>
    <row r="103" spans="2:34" ht="39.75" customHeight="1" x14ac:dyDescent="0.25">
      <c r="B103" s="99"/>
      <c r="C103" s="389"/>
      <c r="D103" s="394"/>
      <c r="E103" s="434"/>
      <c r="F103" s="438"/>
      <c r="G103" s="327"/>
      <c r="H103" s="340"/>
      <c r="I103" s="341"/>
      <c r="J103" s="342"/>
      <c r="K103" s="266" t="s">
        <v>44</v>
      </c>
      <c r="L103" s="182" t="s">
        <v>166</v>
      </c>
      <c r="M103" s="327"/>
      <c r="N103" s="327"/>
      <c r="O103" s="330"/>
      <c r="P103" s="270"/>
      <c r="Q103" s="61"/>
      <c r="R103" s="61"/>
      <c r="S103" s="61"/>
      <c r="T103" s="290"/>
      <c r="U103" s="325"/>
      <c r="V103" s="325"/>
      <c r="W103" s="325"/>
      <c r="X103" s="325"/>
      <c r="Y103" s="325"/>
      <c r="Z103" s="325"/>
      <c r="AA103" s="325"/>
      <c r="AB103" s="325"/>
      <c r="AC103" s="325"/>
      <c r="AD103" s="325"/>
      <c r="AE103" s="325"/>
      <c r="AF103" s="325"/>
      <c r="AG103" s="325"/>
      <c r="AH103" s="291"/>
    </row>
    <row r="104" spans="2:34" ht="39.75" customHeight="1" x14ac:dyDescent="0.25">
      <c r="B104" s="99"/>
      <c r="C104" s="389"/>
      <c r="D104" s="394"/>
      <c r="E104" s="434"/>
      <c r="F104" s="438"/>
      <c r="G104" s="327"/>
      <c r="H104" s="340"/>
      <c r="I104" s="341"/>
      <c r="J104" s="342"/>
      <c r="K104" s="266" t="s">
        <v>46</v>
      </c>
      <c r="L104" s="182" t="s">
        <v>167</v>
      </c>
      <c r="M104" s="327"/>
      <c r="N104" s="327"/>
      <c r="O104" s="330"/>
      <c r="P104" s="270"/>
      <c r="Q104" s="61"/>
      <c r="R104" s="61"/>
      <c r="S104" s="61"/>
      <c r="T104" s="290"/>
      <c r="U104" s="325"/>
      <c r="V104" s="325"/>
      <c r="W104" s="325"/>
      <c r="X104" s="325"/>
      <c r="Y104" s="325"/>
      <c r="Z104" s="325"/>
      <c r="AA104" s="325"/>
      <c r="AB104" s="325"/>
      <c r="AC104" s="325"/>
      <c r="AD104" s="325"/>
      <c r="AE104" s="325"/>
      <c r="AF104" s="325"/>
      <c r="AG104" s="325"/>
      <c r="AH104" s="291"/>
    </row>
    <row r="105" spans="2:34" ht="39.75" customHeight="1" x14ac:dyDescent="0.25">
      <c r="B105" s="99"/>
      <c r="C105" s="389"/>
      <c r="D105" s="394"/>
      <c r="E105" s="434"/>
      <c r="F105" s="438"/>
      <c r="G105" s="327"/>
      <c r="H105" s="340"/>
      <c r="I105" s="341"/>
      <c r="J105" s="342"/>
      <c r="K105" s="266" t="s">
        <v>48</v>
      </c>
      <c r="L105" s="182" t="s">
        <v>168</v>
      </c>
      <c r="M105" s="327"/>
      <c r="N105" s="327"/>
      <c r="O105" s="330"/>
      <c r="P105" s="270"/>
      <c r="Q105" s="61"/>
      <c r="R105" s="61"/>
      <c r="S105" s="61"/>
      <c r="T105" s="290"/>
      <c r="U105" s="325"/>
      <c r="V105" s="325"/>
      <c r="W105" s="325"/>
      <c r="X105" s="325"/>
      <c r="Y105" s="325"/>
      <c r="Z105" s="325"/>
      <c r="AA105" s="325"/>
      <c r="AB105" s="325"/>
      <c r="AC105" s="325"/>
      <c r="AD105" s="325"/>
      <c r="AE105" s="325"/>
      <c r="AF105" s="325"/>
      <c r="AG105" s="325"/>
      <c r="AH105" s="291"/>
    </row>
    <row r="106" spans="2:34" ht="39.75" customHeight="1" x14ac:dyDescent="0.25">
      <c r="B106" s="99"/>
      <c r="C106" s="389"/>
      <c r="D106" s="394"/>
      <c r="E106" s="434"/>
      <c r="F106" s="438"/>
      <c r="G106" s="327"/>
      <c r="H106" s="340"/>
      <c r="I106" s="341"/>
      <c r="J106" s="342"/>
      <c r="K106" s="266" t="s">
        <v>50</v>
      </c>
      <c r="L106" s="182" t="s">
        <v>169</v>
      </c>
      <c r="M106" s="327"/>
      <c r="N106" s="327"/>
      <c r="O106" s="330"/>
      <c r="P106" s="270"/>
      <c r="Q106" s="61"/>
      <c r="R106" s="61"/>
      <c r="S106" s="61"/>
      <c r="T106" s="290"/>
      <c r="U106" s="325"/>
      <c r="V106" s="325"/>
      <c r="W106" s="325"/>
      <c r="X106" s="325"/>
      <c r="Y106" s="325"/>
      <c r="Z106" s="325"/>
      <c r="AA106" s="325"/>
      <c r="AB106" s="325"/>
      <c r="AC106" s="325"/>
      <c r="AD106" s="325"/>
      <c r="AE106" s="325"/>
      <c r="AF106" s="325"/>
      <c r="AG106" s="325"/>
      <c r="AH106" s="291"/>
    </row>
    <row r="107" spans="2:34" ht="39.75" customHeight="1" x14ac:dyDescent="0.25">
      <c r="B107" s="99"/>
      <c r="C107" s="389"/>
      <c r="D107" s="394"/>
      <c r="E107" s="434"/>
      <c r="F107" s="438"/>
      <c r="G107" s="338"/>
      <c r="H107" s="387" t="s">
        <v>170</v>
      </c>
      <c r="I107" s="339" t="s">
        <v>171</v>
      </c>
      <c r="J107" s="331" t="s">
        <v>81</v>
      </c>
      <c r="K107" s="266" t="s">
        <v>41</v>
      </c>
      <c r="L107" s="240" t="s">
        <v>172</v>
      </c>
      <c r="M107" s="328" t="s">
        <v>129</v>
      </c>
      <c r="N107" s="326">
        <v>85</v>
      </c>
      <c r="O107" s="329"/>
      <c r="P107" s="270"/>
      <c r="Q107" s="61"/>
      <c r="R107" s="61"/>
      <c r="S107" s="61"/>
      <c r="T107" s="290"/>
      <c r="U107" s="324"/>
      <c r="V107" s="324"/>
      <c r="W107" s="324"/>
      <c r="X107" s="324">
        <f>IF($N$107="","",$N$107)</f>
        <v>85</v>
      </c>
      <c r="Y107" s="324">
        <f>IF($N$107="","",$N$107)</f>
        <v>85</v>
      </c>
      <c r="Z107" s="324">
        <f>IF($N$107="","",$N$107)</f>
        <v>85</v>
      </c>
      <c r="AA107" s="324">
        <f>IF($N$107="","",$N$107)</f>
        <v>85</v>
      </c>
      <c r="AB107" s="324"/>
      <c r="AC107" s="324">
        <f>IF($N$107="","",$N$107)</f>
        <v>85</v>
      </c>
      <c r="AD107" s="324">
        <f>IF($N$107="","",$N$107)</f>
        <v>85</v>
      </c>
      <c r="AE107" s="324">
        <f>IF($N$107="","",$N$107)</f>
        <v>85</v>
      </c>
      <c r="AF107" s="324"/>
      <c r="AG107" s="324"/>
      <c r="AH107" s="291"/>
    </row>
    <row r="108" spans="2:34" ht="39.75" customHeight="1" x14ac:dyDescent="0.25">
      <c r="B108" s="99"/>
      <c r="C108" s="389"/>
      <c r="D108" s="394"/>
      <c r="E108" s="434"/>
      <c r="F108" s="438"/>
      <c r="G108" s="327"/>
      <c r="H108" s="340"/>
      <c r="I108" s="341"/>
      <c r="J108" s="342"/>
      <c r="K108" s="266" t="s">
        <v>44</v>
      </c>
      <c r="L108" s="182" t="s">
        <v>173</v>
      </c>
      <c r="M108" s="327"/>
      <c r="N108" s="327"/>
      <c r="O108" s="330"/>
      <c r="P108" s="270"/>
      <c r="Q108" s="61"/>
      <c r="R108" s="61"/>
      <c r="S108" s="61"/>
      <c r="T108" s="290"/>
      <c r="U108" s="325"/>
      <c r="V108" s="325"/>
      <c r="W108" s="325"/>
      <c r="X108" s="325"/>
      <c r="Y108" s="325"/>
      <c r="Z108" s="325"/>
      <c r="AA108" s="325"/>
      <c r="AB108" s="325"/>
      <c r="AC108" s="325"/>
      <c r="AD108" s="325"/>
      <c r="AE108" s="325"/>
      <c r="AF108" s="325"/>
      <c r="AG108" s="325"/>
      <c r="AH108" s="291"/>
    </row>
    <row r="109" spans="2:34" ht="39.75" customHeight="1" x14ac:dyDescent="0.25">
      <c r="B109" s="99"/>
      <c r="C109" s="389"/>
      <c r="D109" s="394"/>
      <c r="E109" s="434"/>
      <c r="F109" s="438"/>
      <c r="G109" s="327"/>
      <c r="H109" s="340"/>
      <c r="I109" s="341"/>
      <c r="J109" s="342"/>
      <c r="K109" s="266" t="s">
        <v>46</v>
      </c>
      <c r="L109" s="182" t="s">
        <v>174</v>
      </c>
      <c r="M109" s="327"/>
      <c r="N109" s="327"/>
      <c r="O109" s="330"/>
      <c r="P109" s="270"/>
      <c r="Q109" s="61"/>
      <c r="R109" s="61"/>
      <c r="S109" s="61"/>
      <c r="T109" s="290"/>
      <c r="U109" s="325"/>
      <c r="V109" s="325"/>
      <c r="W109" s="325"/>
      <c r="X109" s="325"/>
      <c r="Y109" s="325"/>
      <c r="Z109" s="325"/>
      <c r="AA109" s="325"/>
      <c r="AB109" s="325"/>
      <c r="AC109" s="325"/>
      <c r="AD109" s="325"/>
      <c r="AE109" s="325"/>
      <c r="AF109" s="325"/>
      <c r="AG109" s="325"/>
      <c r="AH109" s="291"/>
    </row>
    <row r="110" spans="2:34" ht="39.75" customHeight="1" x14ac:dyDescent="0.25">
      <c r="B110" s="99"/>
      <c r="C110" s="389"/>
      <c r="D110" s="394"/>
      <c r="E110" s="434"/>
      <c r="F110" s="438"/>
      <c r="G110" s="327"/>
      <c r="H110" s="340"/>
      <c r="I110" s="341"/>
      <c r="J110" s="342"/>
      <c r="K110" s="266" t="s">
        <v>48</v>
      </c>
      <c r="L110" s="182" t="s">
        <v>175</v>
      </c>
      <c r="M110" s="327"/>
      <c r="N110" s="327"/>
      <c r="O110" s="330"/>
      <c r="P110" s="270"/>
      <c r="Q110" s="61"/>
      <c r="R110" s="61"/>
      <c r="S110" s="61"/>
      <c r="T110" s="290"/>
      <c r="U110" s="325"/>
      <c r="V110" s="325"/>
      <c r="W110" s="325"/>
      <c r="X110" s="325"/>
      <c r="Y110" s="325"/>
      <c r="Z110" s="325"/>
      <c r="AA110" s="325"/>
      <c r="AB110" s="325"/>
      <c r="AC110" s="325"/>
      <c r="AD110" s="325"/>
      <c r="AE110" s="325"/>
      <c r="AF110" s="325"/>
      <c r="AG110" s="325"/>
      <c r="AH110" s="291"/>
    </row>
    <row r="111" spans="2:34" ht="48" x14ac:dyDescent="0.25">
      <c r="B111" s="99"/>
      <c r="C111" s="389"/>
      <c r="D111" s="394"/>
      <c r="E111" s="434"/>
      <c r="F111" s="438"/>
      <c r="G111" s="327"/>
      <c r="H111" s="340"/>
      <c r="I111" s="341"/>
      <c r="J111" s="342"/>
      <c r="K111" s="266" t="s">
        <v>50</v>
      </c>
      <c r="L111" s="182" t="s">
        <v>176</v>
      </c>
      <c r="M111" s="327"/>
      <c r="N111" s="327"/>
      <c r="O111" s="330"/>
      <c r="P111" s="270"/>
      <c r="Q111" s="61"/>
      <c r="R111" s="61"/>
      <c r="S111" s="61"/>
      <c r="T111" s="290"/>
      <c r="U111" s="325"/>
      <c r="V111" s="325"/>
      <c r="W111" s="325"/>
      <c r="X111" s="325"/>
      <c r="Y111" s="325"/>
      <c r="Z111" s="325"/>
      <c r="AA111" s="325"/>
      <c r="AB111" s="325"/>
      <c r="AC111" s="325"/>
      <c r="AD111" s="325"/>
      <c r="AE111" s="325"/>
      <c r="AF111" s="325"/>
      <c r="AG111" s="325"/>
      <c r="AH111" s="291"/>
    </row>
    <row r="112" spans="2:34" ht="39.75" customHeight="1" x14ac:dyDescent="0.25">
      <c r="B112" s="99"/>
      <c r="C112" s="389"/>
      <c r="D112" s="394"/>
      <c r="E112" s="434"/>
      <c r="F112" s="438"/>
      <c r="G112" s="338"/>
      <c r="H112" s="387" t="s">
        <v>177</v>
      </c>
      <c r="I112" s="339" t="s">
        <v>178</v>
      </c>
      <c r="J112" s="331" t="s">
        <v>81</v>
      </c>
      <c r="K112" s="266" t="s">
        <v>41</v>
      </c>
      <c r="L112" s="240" t="s">
        <v>179</v>
      </c>
      <c r="M112" s="328" t="s">
        <v>129</v>
      </c>
      <c r="N112" s="326">
        <v>90</v>
      </c>
      <c r="O112" s="329"/>
      <c r="P112" s="270"/>
      <c r="Q112" s="61"/>
      <c r="R112" s="61"/>
      <c r="S112" s="61"/>
      <c r="T112" s="290"/>
      <c r="U112" s="324"/>
      <c r="V112" s="324"/>
      <c r="W112" s="324">
        <f>IF($N$112="","",$N$112)</f>
        <v>90</v>
      </c>
      <c r="X112" s="324"/>
      <c r="Y112" s="324"/>
      <c r="Z112" s="324">
        <f>IF($N$112="","",$N$112)</f>
        <v>90</v>
      </c>
      <c r="AA112" s="324"/>
      <c r="AB112" s="324">
        <f>IF($N$112="","",$N$112)</f>
        <v>90</v>
      </c>
      <c r="AC112" s="324"/>
      <c r="AD112" s="324">
        <f>IF($N$112="","",$N$112)</f>
        <v>90</v>
      </c>
      <c r="AE112" s="324"/>
      <c r="AF112" s="324">
        <f>IF($N$112="","",$N$112)</f>
        <v>90</v>
      </c>
      <c r="AG112" s="324"/>
      <c r="AH112" s="291"/>
    </row>
    <row r="113" spans="2:34" ht="39.75" customHeight="1" x14ac:dyDescent="0.25">
      <c r="B113" s="99"/>
      <c r="C113" s="389"/>
      <c r="D113" s="394"/>
      <c r="E113" s="434"/>
      <c r="F113" s="438"/>
      <c r="G113" s="327"/>
      <c r="H113" s="340"/>
      <c r="I113" s="341"/>
      <c r="J113" s="342"/>
      <c r="K113" s="266" t="s">
        <v>44</v>
      </c>
      <c r="L113" s="182" t="s">
        <v>180</v>
      </c>
      <c r="M113" s="327"/>
      <c r="N113" s="327"/>
      <c r="O113" s="330"/>
      <c r="P113" s="270"/>
      <c r="Q113" s="61"/>
      <c r="R113" s="61"/>
      <c r="S113" s="61"/>
      <c r="T113" s="290"/>
      <c r="U113" s="325"/>
      <c r="V113" s="325"/>
      <c r="W113" s="325"/>
      <c r="X113" s="325"/>
      <c r="Y113" s="325"/>
      <c r="Z113" s="325"/>
      <c r="AA113" s="325"/>
      <c r="AB113" s="325"/>
      <c r="AC113" s="325"/>
      <c r="AD113" s="325"/>
      <c r="AE113" s="325"/>
      <c r="AF113" s="325"/>
      <c r="AG113" s="325"/>
      <c r="AH113" s="291"/>
    </row>
    <row r="114" spans="2:34" ht="39.75" customHeight="1" x14ac:dyDescent="0.25">
      <c r="B114" s="99"/>
      <c r="C114" s="389"/>
      <c r="D114" s="394"/>
      <c r="E114" s="434"/>
      <c r="F114" s="438"/>
      <c r="G114" s="327"/>
      <c r="H114" s="340"/>
      <c r="I114" s="341"/>
      <c r="J114" s="342"/>
      <c r="K114" s="266" t="s">
        <v>46</v>
      </c>
      <c r="L114" s="182" t="s">
        <v>181</v>
      </c>
      <c r="M114" s="327"/>
      <c r="N114" s="327"/>
      <c r="O114" s="330"/>
      <c r="P114" s="270"/>
      <c r="Q114" s="61"/>
      <c r="R114" s="61"/>
      <c r="S114" s="61"/>
      <c r="T114" s="290"/>
      <c r="U114" s="325"/>
      <c r="V114" s="325"/>
      <c r="W114" s="325"/>
      <c r="X114" s="325"/>
      <c r="Y114" s="325"/>
      <c r="Z114" s="325"/>
      <c r="AA114" s="325"/>
      <c r="AB114" s="325"/>
      <c r="AC114" s="325"/>
      <c r="AD114" s="325"/>
      <c r="AE114" s="325"/>
      <c r="AF114" s="325"/>
      <c r="AG114" s="325"/>
      <c r="AH114" s="291"/>
    </row>
    <row r="115" spans="2:34" ht="39.75" customHeight="1" x14ac:dyDescent="0.25">
      <c r="B115" s="99"/>
      <c r="C115" s="389"/>
      <c r="D115" s="394"/>
      <c r="E115" s="434"/>
      <c r="F115" s="438"/>
      <c r="G115" s="327"/>
      <c r="H115" s="340"/>
      <c r="I115" s="341"/>
      <c r="J115" s="342"/>
      <c r="K115" s="266" t="s">
        <v>48</v>
      </c>
      <c r="L115" s="182" t="s">
        <v>182</v>
      </c>
      <c r="M115" s="327"/>
      <c r="N115" s="327"/>
      <c r="O115" s="330"/>
      <c r="P115" s="270"/>
      <c r="Q115" s="61"/>
      <c r="R115" s="61"/>
      <c r="S115" s="61"/>
      <c r="T115" s="290"/>
      <c r="U115" s="325"/>
      <c r="V115" s="325"/>
      <c r="W115" s="325"/>
      <c r="X115" s="325"/>
      <c r="Y115" s="325"/>
      <c r="Z115" s="325"/>
      <c r="AA115" s="325"/>
      <c r="AB115" s="325"/>
      <c r="AC115" s="325"/>
      <c r="AD115" s="325"/>
      <c r="AE115" s="325"/>
      <c r="AF115" s="325"/>
      <c r="AG115" s="325"/>
      <c r="AH115" s="291"/>
    </row>
    <row r="116" spans="2:34" ht="39.75" customHeight="1" x14ac:dyDescent="0.25">
      <c r="B116" s="99"/>
      <c r="C116" s="389"/>
      <c r="D116" s="394"/>
      <c r="E116" s="434"/>
      <c r="F116" s="438"/>
      <c r="G116" s="327"/>
      <c r="H116" s="340"/>
      <c r="I116" s="341"/>
      <c r="J116" s="342"/>
      <c r="K116" s="266" t="s">
        <v>50</v>
      </c>
      <c r="L116" s="182" t="s">
        <v>183</v>
      </c>
      <c r="M116" s="327"/>
      <c r="N116" s="327"/>
      <c r="O116" s="330"/>
      <c r="P116" s="270"/>
      <c r="Q116" s="61"/>
      <c r="R116" s="61"/>
      <c r="S116" s="61"/>
      <c r="T116" s="290"/>
      <c r="U116" s="325"/>
      <c r="V116" s="325"/>
      <c r="W116" s="325"/>
      <c r="X116" s="325"/>
      <c r="Y116" s="325"/>
      <c r="Z116" s="325"/>
      <c r="AA116" s="325"/>
      <c r="AB116" s="325"/>
      <c r="AC116" s="325"/>
      <c r="AD116" s="325"/>
      <c r="AE116" s="325"/>
      <c r="AF116" s="325"/>
      <c r="AG116" s="325"/>
      <c r="AH116" s="291"/>
    </row>
    <row r="117" spans="2:34" ht="39.75" customHeight="1" x14ac:dyDescent="0.25">
      <c r="B117" s="99"/>
      <c r="C117" s="389"/>
      <c r="D117" s="394"/>
      <c r="E117" s="434"/>
      <c r="F117" s="438"/>
      <c r="G117" s="338"/>
      <c r="H117" s="387" t="s">
        <v>184</v>
      </c>
      <c r="I117" s="339" t="s">
        <v>185</v>
      </c>
      <c r="J117" s="331" t="s">
        <v>81</v>
      </c>
      <c r="K117" s="266" t="s">
        <v>41</v>
      </c>
      <c r="L117" s="240" t="s">
        <v>186</v>
      </c>
      <c r="M117" s="328" t="s">
        <v>129</v>
      </c>
      <c r="N117" s="326">
        <v>85</v>
      </c>
      <c r="O117" s="329"/>
      <c r="P117" s="270"/>
      <c r="Q117" s="61"/>
      <c r="R117" s="61"/>
      <c r="S117" s="61"/>
      <c r="T117" s="290"/>
      <c r="U117" s="324">
        <f>IF($N$117="","",$N$117)</f>
        <v>85</v>
      </c>
      <c r="V117" s="324">
        <f>IF($N$117="","",$N$117)</f>
        <v>85</v>
      </c>
      <c r="W117" s="324">
        <f>IF($N$117="","",$N$117)</f>
        <v>85</v>
      </c>
      <c r="X117" s="324"/>
      <c r="Y117" s="324">
        <f>IF($N$117="","",$N$117)</f>
        <v>85</v>
      </c>
      <c r="Z117" s="324">
        <f>IF($N$117="","",$N$117)</f>
        <v>85</v>
      </c>
      <c r="AA117" s="324"/>
      <c r="AB117" s="324"/>
      <c r="AC117" s="324"/>
      <c r="AD117" s="324"/>
      <c r="AE117" s="324"/>
      <c r="AF117" s="324"/>
      <c r="AG117" s="324"/>
      <c r="AH117" s="291"/>
    </row>
    <row r="118" spans="2:34" ht="39.75" customHeight="1" x14ac:dyDescent="0.25">
      <c r="B118" s="99"/>
      <c r="C118" s="389"/>
      <c r="D118" s="394"/>
      <c r="E118" s="327"/>
      <c r="F118" s="436"/>
      <c r="G118" s="327"/>
      <c r="H118" s="340"/>
      <c r="I118" s="341"/>
      <c r="J118" s="342"/>
      <c r="K118" s="266" t="s">
        <v>44</v>
      </c>
      <c r="L118" s="182" t="s">
        <v>187</v>
      </c>
      <c r="M118" s="327"/>
      <c r="N118" s="327"/>
      <c r="O118" s="330"/>
      <c r="P118" s="270"/>
      <c r="Q118" s="61"/>
      <c r="R118" s="61"/>
      <c r="S118" s="61"/>
      <c r="T118" s="290"/>
      <c r="U118" s="325"/>
      <c r="V118" s="325"/>
      <c r="W118" s="325"/>
      <c r="X118" s="325"/>
      <c r="Y118" s="325"/>
      <c r="Z118" s="325"/>
      <c r="AA118" s="325"/>
      <c r="AB118" s="325"/>
      <c r="AC118" s="325"/>
      <c r="AD118" s="325"/>
      <c r="AE118" s="325"/>
      <c r="AF118" s="325"/>
      <c r="AG118" s="325"/>
      <c r="AH118" s="291"/>
    </row>
    <row r="119" spans="2:34" ht="39.75" customHeight="1" x14ac:dyDescent="0.25">
      <c r="B119" s="99"/>
      <c r="C119" s="389"/>
      <c r="D119" s="394"/>
      <c r="E119" s="327"/>
      <c r="F119" s="436"/>
      <c r="G119" s="327"/>
      <c r="H119" s="340"/>
      <c r="I119" s="341"/>
      <c r="J119" s="342"/>
      <c r="K119" s="266" t="s">
        <v>46</v>
      </c>
      <c r="L119" s="182" t="s">
        <v>188</v>
      </c>
      <c r="M119" s="327"/>
      <c r="N119" s="327"/>
      <c r="O119" s="330"/>
      <c r="P119" s="270"/>
      <c r="Q119" s="61"/>
      <c r="R119" s="61"/>
      <c r="S119" s="61"/>
      <c r="T119" s="290"/>
      <c r="U119" s="325"/>
      <c r="V119" s="325"/>
      <c r="W119" s="325"/>
      <c r="X119" s="325"/>
      <c r="Y119" s="325"/>
      <c r="Z119" s="325"/>
      <c r="AA119" s="325"/>
      <c r="AB119" s="325"/>
      <c r="AC119" s="325"/>
      <c r="AD119" s="325"/>
      <c r="AE119" s="325"/>
      <c r="AF119" s="325"/>
      <c r="AG119" s="325"/>
      <c r="AH119" s="291"/>
    </row>
    <row r="120" spans="2:34" ht="39.75" customHeight="1" x14ac:dyDescent="0.25">
      <c r="B120" s="99"/>
      <c r="C120" s="389"/>
      <c r="D120" s="394"/>
      <c r="E120" s="327"/>
      <c r="F120" s="436"/>
      <c r="G120" s="327"/>
      <c r="H120" s="340"/>
      <c r="I120" s="341"/>
      <c r="J120" s="342"/>
      <c r="K120" s="266" t="s">
        <v>48</v>
      </c>
      <c r="L120" s="182" t="s">
        <v>189</v>
      </c>
      <c r="M120" s="327"/>
      <c r="N120" s="327"/>
      <c r="O120" s="330"/>
      <c r="P120" s="270"/>
      <c r="Q120" s="61"/>
      <c r="R120" s="61"/>
      <c r="S120" s="61"/>
      <c r="T120" s="290"/>
      <c r="U120" s="325"/>
      <c r="V120" s="325"/>
      <c r="W120" s="325"/>
      <c r="X120" s="325"/>
      <c r="Y120" s="325"/>
      <c r="Z120" s="325"/>
      <c r="AA120" s="325"/>
      <c r="AB120" s="325"/>
      <c r="AC120" s="325"/>
      <c r="AD120" s="325"/>
      <c r="AE120" s="325"/>
      <c r="AF120" s="325"/>
      <c r="AG120" s="325"/>
      <c r="AH120" s="291"/>
    </row>
    <row r="121" spans="2:34" ht="39.75" customHeight="1" x14ac:dyDescent="0.25">
      <c r="B121" s="99"/>
      <c r="C121" s="389"/>
      <c r="D121" s="394"/>
      <c r="E121" s="327"/>
      <c r="F121" s="436"/>
      <c r="G121" s="327"/>
      <c r="H121" s="340"/>
      <c r="I121" s="341"/>
      <c r="J121" s="342"/>
      <c r="K121" s="266" t="s">
        <v>50</v>
      </c>
      <c r="L121" s="182" t="s">
        <v>190</v>
      </c>
      <c r="M121" s="327"/>
      <c r="N121" s="327"/>
      <c r="O121" s="330"/>
      <c r="P121" s="270"/>
      <c r="Q121" s="61"/>
      <c r="R121" s="61"/>
      <c r="S121" s="61"/>
      <c r="T121" s="290"/>
      <c r="U121" s="325"/>
      <c r="V121" s="325"/>
      <c r="W121" s="325"/>
      <c r="X121" s="325"/>
      <c r="Y121" s="325"/>
      <c r="Z121" s="325"/>
      <c r="AA121" s="325"/>
      <c r="AB121" s="325"/>
      <c r="AC121" s="325"/>
      <c r="AD121" s="325"/>
      <c r="AE121" s="325"/>
      <c r="AF121" s="325"/>
      <c r="AG121" s="325"/>
      <c r="AH121" s="291"/>
    </row>
    <row r="122" spans="2:34" ht="39.75" customHeight="1" x14ac:dyDescent="0.25">
      <c r="B122" s="99"/>
      <c r="C122" s="389"/>
      <c r="D122" s="394"/>
      <c r="E122" s="434" t="s">
        <v>191</v>
      </c>
      <c r="F122" s="437">
        <f>IF(SUM(N122:N126)=0,"",AVERAGE(N122:N126))</f>
        <v>85</v>
      </c>
      <c r="G122" s="338">
        <v>15</v>
      </c>
      <c r="H122" s="339" t="s">
        <v>192</v>
      </c>
      <c r="I122" s="343"/>
      <c r="J122" s="331" t="s">
        <v>193</v>
      </c>
      <c r="K122" s="266" t="s">
        <v>41</v>
      </c>
      <c r="L122" s="240" t="s">
        <v>194</v>
      </c>
      <c r="M122" s="328" t="s">
        <v>129</v>
      </c>
      <c r="N122" s="326">
        <v>85</v>
      </c>
      <c r="O122" s="329"/>
      <c r="P122" s="303"/>
      <c r="Q122" s="61"/>
      <c r="R122" s="61"/>
      <c r="S122" s="61"/>
      <c r="T122" s="290"/>
      <c r="U122" s="324"/>
      <c r="V122" s="324"/>
      <c r="W122" s="324"/>
      <c r="X122" s="324"/>
      <c r="Y122" s="324"/>
      <c r="Z122" s="324"/>
      <c r="AA122" s="324"/>
      <c r="AB122" s="324"/>
      <c r="AC122" s="324"/>
      <c r="AD122" s="324"/>
      <c r="AE122" s="324"/>
      <c r="AF122" s="324">
        <f>IF(N122="","",N122)</f>
        <v>85</v>
      </c>
      <c r="AG122" s="324"/>
      <c r="AH122" s="291"/>
    </row>
    <row r="123" spans="2:34" ht="39.75" customHeight="1" x14ac:dyDescent="0.25">
      <c r="B123" s="99"/>
      <c r="C123" s="389"/>
      <c r="D123" s="394"/>
      <c r="E123" s="327"/>
      <c r="F123" s="436"/>
      <c r="G123" s="327"/>
      <c r="H123" s="341"/>
      <c r="I123" s="343"/>
      <c r="J123" s="342"/>
      <c r="K123" s="266" t="s">
        <v>44</v>
      </c>
      <c r="L123" s="182" t="s">
        <v>195</v>
      </c>
      <c r="M123" s="327"/>
      <c r="N123" s="327"/>
      <c r="O123" s="330"/>
      <c r="P123" s="303"/>
      <c r="Q123" s="61"/>
      <c r="R123" s="61"/>
      <c r="S123" s="61"/>
      <c r="T123" s="290"/>
      <c r="U123" s="325"/>
      <c r="V123" s="325"/>
      <c r="W123" s="325"/>
      <c r="X123" s="325"/>
      <c r="Y123" s="325"/>
      <c r="Z123" s="325"/>
      <c r="AA123" s="325"/>
      <c r="AB123" s="325"/>
      <c r="AC123" s="325"/>
      <c r="AD123" s="325"/>
      <c r="AE123" s="325"/>
      <c r="AF123" s="325"/>
      <c r="AG123" s="325"/>
      <c r="AH123" s="291"/>
    </row>
    <row r="124" spans="2:34" ht="39.75" customHeight="1" x14ac:dyDescent="0.25">
      <c r="B124" s="99"/>
      <c r="C124" s="389"/>
      <c r="D124" s="394"/>
      <c r="E124" s="327"/>
      <c r="F124" s="436"/>
      <c r="G124" s="327"/>
      <c r="H124" s="341"/>
      <c r="I124" s="343"/>
      <c r="J124" s="342"/>
      <c r="K124" s="266" t="s">
        <v>46</v>
      </c>
      <c r="L124" s="182" t="s">
        <v>196</v>
      </c>
      <c r="M124" s="327"/>
      <c r="N124" s="327"/>
      <c r="O124" s="330"/>
      <c r="P124" s="303"/>
      <c r="Q124" s="61"/>
      <c r="R124" s="61"/>
      <c r="S124" s="61"/>
      <c r="T124" s="290"/>
      <c r="U124" s="325"/>
      <c r="V124" s="325"/>
      <c r="W124" s="325"/>
      <c r="X124" s="325"/>
      <c r="Y124" s="325"/>
      <c r="Z124" s="325"/>
      <c r="AA124" s="325"/>
      <c r="AB124" s="325"/>
      <c r="AC124" s="325"/>
      <c r="AD124" s="325"/>
      <c r="AE124" s="325"/>
      <c r="AF124" s="325"/>
      <c r="AG124" s="325"/>
      <c r="AH124" s="291"/>
    </row>
    <row r="125" spans="2:34" ht="53.25" customHeight="1" x14ac:dyDescent="0.25">
      <c r="B125" s="99"/>
      <c r="C125" s="389"/>
      <c r="D125" s="394"/>
      <c r="E125" s="327"/>
      <c r="F125" s="436"/>
      <c r="G125" s="327"/>
      <c r="H125" s="341"/>
      <c r="I125" s="343"/>
      <c r="J125" s="342"/>
      <c r="K125" s="266" t="s">
        <v>48</v>
      </c>
      <c r="L125" s="182" t="s">
        <v>197</v>
      </c>
      <c r="M125" s="327"/>
      <c r="N125" s="327"/>
      <c r="O125" s="330"/>
      <c r="P125" s="303"/>
      <c r="Q125" s="61"/>
      <c r="R125" s="61"/>
      <c r="S125" s="61"/>
      <c r="T125" s="290"/>
      <c r="U125" s="325"/>
      <c r="V125" s="325"/>
      <c r="W125" s="325"/>
      <c r="X125" s="325"/>
      <c r="Y125" s="325"/>
      <c r="Z125" s="325"/>
      <c r="AA125" s="325"/>
      <c r="AB125" s="325"/>
      <c r="AC125" s="325"/>
      <c r="AD125" s="325"/>
      <c r="AE125" s="325"/>
      <c r="AF125" s="325"/>
      <c r="AG125" s="325"/>
      <c r="AH125" s="291"/>
    </row>
    <row r="126" spans="2:34" ht="53.25" customHeight="1" x14ac:dyDescent="0.25">
      <c r="B126" s="99"/>
      <c r="C126" s="389"/>
      <c r="D126" s="394"/>
      <c r="E126" s="327"/>
      <c r="F126" s="436"/>
      <c r="G126" s="327"/>
      <c r="H126" s="341"/>
      <c r="I126" s="343"/>
      <c r="J126" s="342"/>
      <c r="K126" s="266" t="s">
        <v>50</v>
      </c>
      <c r="L126" s="182" t="s">
        <v>198</v>
      </c>
      <c r="M126" s="327"/>
      <c r="N126" s="327"/>
      <c r="O126" s="330"/>
      <c r="P126" s="303"/>
      <c r="Q126" s="61"/>
      <c r="R126" s="61"/>
      <c r="S126" s="61"/>
      <c r="T126" s="290"/>
      <c r="U126" s="325"/>
      <c r="V126" s="325"/>
      <c r="W126" s="325"/>
      <c r="X126" s="325"/>
      <c r="Y126" s="325"/>
      <c r="Z126" s="325"/>
      <c r="AA126" s="325"/>
      <c r="AB126" s="325"/>
      <c r="AC126" s="325"/>
      <c r="AD126" s="325"/>
      <c r="AE126" s="325"/>
      <c r="AF126" s="325"/>
      <c r="AG126" s="325"/>
      <c r="AH126" s="291"/>
    </row>
    <row r="127" spans="2:34" ht="39.75" customHeight="1" x14ac:dyDescent="0.25">
      <c r="B127" s="99"/>
      <c r="C127" s="389"/>
      <c r="D127" s="394"/>
      <c r="E127" s="434" t="s">
        <v>199</v>
      </c>
      <c r="F127" s="437">
        <f>IF(SUM(N127:N131)=0,"",AVERAGE(N127:N131))</f>
        <v>80</v>
      </c>
      <c r="G127" s="338">
        <v>16</v>
      </c>
      <c r="H127" s="339" t="s">
        <v>200</v>
      </c>
      <c r="I127" s="343"/>
      <c r="J127" s="331" t="s">
        <v>201</v>
      </c>
      <c r="K127" s="266" t="s">
        <v>41</v>
      </c>
      <c r="L127" s="182" t="s">
        <v>202</v>
      </c>
      <c r="M127" s="328" t="s">
        <v>129</v>
      </c>
      <c r="N127" s="326">
        <v>80</v>
      </c>
      <c r="O127" s="329"/>
      <c r="P127" s="270"/>
      <c r="Q127" s="61"/>
      <c r="R127" s="61"/>
      <c r="S127" s="61"/>
      <c r="T127" s="290"/>
      <c r="U127" s="324"/>
      <c r="V127" s="324"/>
      <c r="W127" s="324"/>
      <c r="X127" s="324">
        <f>IF($N$127="","",$N$127)</f>
        <v>80</v>
      </c>
      <c r="Y127" s="324">
        <f>IF($N$127="","",$N$127)</f>
        <v>80</v>
      </c>
      <c r="Z127" s="324"/>
      <c r="AA127" s="324">
        <f>IF($N$127="","",$N$127)</f>
        <v>80</v>
      </c>
      <c r="AB127" s="324"/>
      <c r="AC127" s="324"/>
      <c r="AD127" s="324"/>
      <c r="AE127" s="324"/>
      <c r="AF127" s="324"/>
      <c r="AG127" s="324"/>
      <c r="AH127" s="291"/>
    </row>
    <row r="128" spans="2:34" ht="39.75" customHeight="1" x14ac:dyDescent="0.25">
      <c r="B128" s="99"/>
      <c r="C128" s="390"/>
      <c r="D128" s="395"/>
      <c r="E128" s="327"/>
      <c r="F128" s="436"/>
      <c r="G128" s="327"/>
      <c r="H128" s="341"/>
      <c r="I128" s="343"/>
      <c r="J128" s="342"/>
      <c r="K128" s="266" t="s">
        <v>44</v>
      </c>
      <c r="L128" s="182" t="s">
        <v>203</v>
      </c>
      <c r="M128" s="327"/>
      <c r="N128" s="327"/>
      <c r="O128" s="330"/>
      <c r="P128" s="270"/>
      <c r="Q128" s="61"/>
      <c r="R128" s="61"/>
      <c r="S128" s="61"/>
      <c r="T128" s="290"/>
      <c r="U128" s="325"/>
      <c r="V128" s="325"/>
      <c r="W128" s="325"/>
      <c r="X128" s="325"/>
      <c r="Y128" s="325"/>
      <c r="Z128" s="325"/>
      <c r="AA128" s="325"/>
      <c r="AB128" s="325"/>
      <c r="AC128" s="325"/>
      <c r="AD128" s="325"/>
      <c r="AE128" s="325"/>
      <c r="AF128" s="325"/>
      <c r="AG128" s="325"/>
      <c r="AH128" s="291"/>
    </row>
    <row r="129" spans="2:34" ht="39.75" customHeight="1" x14ac:dyDescent="0.25">
      <c r="B129" s="99"/>
      <c r="C129" s="390"/>
      <c r="D129" s="395"/>
      <c r="E129" s="327"/>
      <c r="F129" s="436"/>
      <c r="G129" s="327"/>
      <c r="H129" s="341"/>
      <c r="I129" s="343"/>
      <c r="J129" s="342"/>
      <c r="K129" s="266" t="s">
        <v>46</v>
      </c>
      <c r="L129" s="182" t="s">
        <v>204</v>
      </c>
      <c r="M129" s="327"/>
      <c r="N129" s="327"/>
      <c r="O129" s="330"/>
      <c r="P129" s="270"/>
      <c r="Q129" s="61"/>
      <c r="R129" s="61"/>
      <c r="S129" s="61"/>
      <c r="T129" s="290"/>
      <c r="U129" s="325"/>
      <c r="V129" s="325"/>
      <c r="W129" s="325"/>
      <c r="X129" s="325"/>
      <c r="Y129" s="325"/>
      <c r="Z129" s="325"/>
      <c r="AA129" s="325"/>
      <c r="AB129" s="325"/>
      <c r="AC129" s="325"/>
      <c r="AD129" s="325"/>
      <c r="AE129" s="325"/>
      <c r="AF129" s="325"/>
      <c r="AG129" s="325"/>
      <c r="AH129" s="291"/>
    </row>
    <row r="130" spans="2:34" ht="39.75" customHeight="1" x14ac:dyDescent="0.25">
      <c r="B130" s="99"/>
      <c r="C130" s="390"/>
      <c r="D130" s="395"/>
      <c r="E130" s="327"/>
      <c r="F130" s="436"/>
      <c r="G130" s="327"/>
      <c r="H130" s="341"/>
      <c r="I130" s="343"/>
      <c r="J130" s="342"/>
      <c r="K130" s="266" t="s">
        <v>48</v>
      </c>
      <c r="L130" s="182" t="s">
        <v>205</v>
      </c>
      <c r="M130" s="327"/>
      <c r="N130" s="327"/>
      <c r="O130" s="330"/>
      <c r="P130" s="270"/>
      <c r="Q130" s="61"/>
      <c r="R130" s="61"/>
      <c r="S130" s="61"/>
      <c r="T130" s="290"/>
      <c r="U130" s="325"/>
      <c r="V130" s="325"/>
      <c r="W130" s="325"/>
      <c r="X130" s="325"/>
      <c r="Y130" s="325"/>
      <c r="Z130" s="325"/>
      <c r="AA130" s="325"/>
      <c r="AB130" s="325"/>
      <c r="AC130" s="325"/>
      <c r="AD130" s="325"/>
      <c r="AE130" s="325"/>
      <c r="AF130" s="325"/>
      <c r="AG130" s="325"/>
      <c r="AH130" s="291"/>
    </row>
    <row r="131" spans="2:34" ht="39.75" customHeight="1" x14ac:dyDescent="0.25">
      <c r="B131" s="99"/>
      <c r="C131" s="391"/>
      <c r="D131" s="396"/>
      <c r="E131" s="384"/>
      <c r="F131" s="439"/>
      <c r="G131" s="384"/>
      <c r="H131" s="448"/>
      <c r="I131" s="449"/>
      <c r="J131" s="432"/>
      <c r="K131" s="304" t="s">
        <v>50</v>
      </c>
      <c r="L131" s="179" t="s">
        <v>206</v>
      </c>
      <c r="M131" s="384"/>
      <c r="N131" s="384"/>
      <c r="O131" s="443"/>
      <c r="P131" s="270"/>
      <c r="Q131" s="61"/>
      <c r="R131" s="61"/>
      <c r="S131" s="61"/>
      <c r="T131" s="290"/>
      <c r="U131" s="325"/>
      <c r="V131" s="325"/>
      <c r="W131" s="325"/>
      <c r="X131" s="325"/>
      <c r="Y131" s="325"/>
      <c r="Z131" s="325"/>
      <c r="AA131" s="325"/>
      <c r="AB131" s="325"/>
      <c r="AC131" s="325"/>
      <c r="AD131" s="325"/>
      <c r="AE131" s="325"/>
      <c r="AF131" s="325"/>
      <c r="AG131" s="325"/>
      <c r="AH131" s="291"/>
    </row>
    <row r="132" spans="2:34" ht="39.75" customHeight="1" x14ac:dyDescent="0.25">
      <c r="B132" s="99"/>
      <c r="C132" s="388" t="s">
        <v>207</v>
      </c>
      <c r="D132" s="392">
        <f>IF(SUM(N132:N196)=0,"",AVERAGE(N132:N196))</f>
        <v>69.692307692307693</v>
      </c>
      <c r="E132" s="433" t="s">
        <v>208</v>
      </c>
      <c r="F132" s="435">
        <f>IF(SUM(N132:N156)=0,"",AVERAGE(N132:N156))</f>
        <v>69</v>
      </c>
      <c r="G132" s="385">
        <v>17</v>
      </c>
      <c r="H132" s="430" t="s">
        <v>209</v>
      </c>
      <c r="I132" s="431"/>
      <c r="J132" s="386" t="s">
        <v>210</v>
      </c>
      <c r="K132" s="298" t="s">
        <v>41</v>
      </c>
      <c r="L132" s="183" t="s">
        <v>211</v>
      </c>
      <c r="M132" s="422" t="s">
        <v>129</v>
      </c>
      <c r="N132" s="454">
        <v>80</v>
      </c>
      <c r="O132" s="455"/>
      <c r="P132" s="270"/>
      <c r="Q132" s="61"/>
      <c r="R132" s="61"/>
      <c r="S132" s="61"/>
      <c r="T132" s="290"/>
      <c r="U132" s="324"/>
      <c r="V132" s="324"/>
      <c r="W132" s="324"/>
      <c r="X132" s="324"/>
      <c r="Y132" s="324"/>
      <c r="Z132" s="324"/>
      <c r="AA132" s="324"/>
      <c r="AB132" s="324"/>
      <c r="AC132" s="324"/>
      <c r="AD132" s="324"/>
      <c r="AE132" s="324">
        <f>IF($N$132="","",$N$132)</f>
        <v>80</v>
      </c>
      <c r="AF132" s="324">
        <f>IF($N$132="","",$N$132)</f>
        <v>80</v>
      </c>
      <c r="AG132" s="324">
        <f>IF($N$132="","",$N$132)</f>
        <v>80</v>
      </c>
      <c r="AH132" s="291"/>
    </row>
    <row r="133" spans="2:34" ht="39.75" customHeight="1" x14ac:dyDescent="0.25">
      <c r="B133" s="99"/>
      <c r="C133" s="389"/>
      <c r="D133" s="393"/>
      <c r="E133" s="434"/>
      <c r="F133" s="437"/>
      <c r="G133" s="327"/>
      <c r="H133" s="341"/>
      <c r="I133" s="343"/>
      <c r="J133" s="342"/>
      <c r="K133" s="266" t="s">
        <v>44</v>
      </c>
      <c r="L133" s="182" t="s">
        <v>212</v>
      </c>
      <c r="M133" s="327"/>
      <c r="N133" s="327"/>
      <c r="O133" s="330"/>
      <c r="P133" s="270"/>
      <c r="Q133" s="61"/>
      <c r="R133" s="61"/>
      <c r="S133" s="61"/>
      <c r="T133" s="290"/>
      <c r="U133" s="325"/>
      <c r="V133" s="325"/>
      <c r="W133" s="325"/>
      <c r="X133" s="325"/>
      <c r="Y133" s="325"/>
      <c r="Z133" s="325"/>
      <c r="AA133" s="325"/>
      <c r="AB133" s="325"/>
      <c r="AC133" s="325"/>
      <c r="AD133" s="325"/>
      <c r="AE133" s="325"/>
      <c r="AF133" s="325"/>
      <c r="AG133" s="325"/>
      <c r="AH133" s="291"/>
    </row>
    <row r="134" spans="2:34" ht="39.75" customHeight="1" x14ac:dyDescent="0.25">
      <c r="B134" s="99"/>
      <c r="C134" s="389"/>
      <c r="D134" s="393"/>
      <c r="E134" s="434"/>
      <c r="F134" s="437"/>
      <c r="G134" s="327"/>
      <c r="H134" s="341"/>
      <c r="I134" s="343"/>
      <c r="J134" s="342"/>
      <c r="K134" s="266" t="s">
        <v>46</v>
      </c>
      <c r="L134" s="182" t="s">
        <v>213</v>
      </c>
      <c r="M134" s="327"/>
      <c r="N134" s="327"/>
      <c r="O134" s="330"/>
      <c r="P134" s="270"/>
      <c r="Q134" s="61"/>
      <c r="R134" s="61"/>
      <c r="S134" s="61"/>
      <c r="T134" s="290"/>
      <c r="U134" s="325"/>
      <c r="V134" s="325"/>
      <c r="W134" s="325"/>
      <c r="X134" s="325"/>
      <c r="Y134" s="325"/>
      <c r="Z134" s="325"/>
      <c r="AA134" s="325"/>
      <c r="AB134" s="325"/>
      <c r="AC134" s="325"/>
      <c r="AD134" s="325"/>
      <c r="AE134" s="325"/>
      <c r="AF134" s="325"/>
      <c r="AG134" s="325"/>
      <c r="AH134" s="291"/>
    </row>
    <row r="135" spans="2:34" ht="39.75" customHeight="1" x14ac:dyDescent="0.25">
      <c r="B135" s="99"/>
      <c r="C135" s="389"/>
      <c r="D135" s="393"/>
      <c r="E135" s="434"/>
      <c r="F135" s="437"/>
      <c r="G135" s="327"/>
      <c r="H135" s="341"/>
      <c r="I135" s="343"/>
      <c r="J135" s="342"/>
      <c r="K135" s="266" t="s">
        <v>48</v>
      </c>
      <c r="L135" s="182" t="s">
        <v>214</v>
      </c>
      <c r="M135" s="327"/>
      <c r="N135" s="327"/>
      <c r="O135" s="330"/>
      <c r="P135" s="270"/>
      <c r="Q135" s="61"/>
      <c r="R135" s="61"/>
      <c r="S135" s="61"/>
      <c r="T135" s="290"/>
      <c r="U135" s="325"/>
      <c r="V135" s="325"/>
      <c r="W135" s="325"/>
      <c r="X135" s="325"/>
      <c r="Y135" s="325"/>
      <c r="Z135" s="325"/>
      <c r="AA135" s="325"/>
      <c r="AB135" s="325"/>
      <c r="AC135" s="325"/>
      <c r="AD135" s="325"/>
      <c r="AE135" s="325"/>
      <c r="AF135" s="325"/>
      <c r="AG135" s="325"/>
      <c r="AH135" s="291"/>
    </row>
    <row r="136" spans="2:34" ht="39.75" customHeight="1" x14ac:dyDescent="0.25">
      <c r="B136" s="99"/>
      <c r="C136" s="389"/>
      <c r="D136" s="393"/>
      <c r="E136" s="434"/>
      <c r="F136" s="437"/>
      <c r="G136" s="327"/>
      <c r="H136" s="341"/>
      <c r="I136" s="343"/>
      <c r="J136" s="342"/>
      <c r="K136" s="266" t="s">
        <v>50</v>
      </c>
      <c r="L136" s="182" t="s">
        <v>215</v>
      </c>
      <c r="M136" s="327"/>
      <c r="N136" s="327"/>
      <c r="O136" s="330"/>
      <c r="P136" s="270"/>
      <c r="Q136" s="61"/>
      <c r="R136" s="61"/>
      <c r="S136" s="61"/>
      <c r="T136" s="290"/>
      <c r="U136" s="325"/>
      <c r="V136" s="325"/>
      <c r="W136" s="325"/>
      <c r="X136" s="325"/>
      <c r="Y136" s="325"/>
      <c r="Z136" s="325"/>
      <c r="AA136" s="325"/>
      <c r="AB136" s="325"/>
      <c r="AC136" s="325"/>
      <c r="AD136" s="325"/>
      <c r="AE136" s="325"/>
      <c r="AF136" s="325"/>
      <c r="AG136" s="325"/>
      <c r="AH136" s="291"/>
    </row>
    <row r="137" spans="2:34" ht="39.75" customHeight="1" x14ac:dyDescent="0.25">
      <c r="B137" s="99"/>
      <c r="C137" s="389"/>
      <c r="D137" s="394"/>
      <c r="E137" s="434"/>
      <c r="F137" s="438"/>
      <c r="G137" s="338">
        <v>18</v>
      </c>
      <c r="H137" s="339" t="s">
        <v>216</v>
      </c>
      <c r="I137" s="343"/>
      <c r="J137" s="331" t="s">
        <v>217</v>
      </c>
      <c r="K137" s="266" t="s">
        <v>41</v>
      </c>
      <c r="L137" s="182" t="s">
        <v>218</v>
      </c>
      <c r="M137" s="328" t="s">
        <v>129</v>
      </c>
      <c r="N137" s="326">
        <v>80</v>
      </c>
      <c r="O137" s="329"/>
      <c r="P137" s="303"/>
      <c r="Q137" s="61"/>
      <c r="R137" s="61"/>
      <c r="S137" s="61"/>
      <c r="T137" s="290"/>
      <c r="U137" s="324"/>
      <c r="V137" s="324"/>
      <c r="W137" s="324"/>
      <c r="X137" s="324"/>
      <c r="Y137" s="324"/>
      <c r="Z137" s="324"/>
      <c r="AA137" s="324"/>
      <c r="AB137" s="324"/>
      <c r="AC137" s="324"/>
      <c r="AD137" s="324"/>
      <c r="AE137" s="324">
        <f>IF($N$137="","",$N$137)</f>
        <v>80</v>
      </c>
      <c r="AF137" s="324">
        <f>IF($N$137="","",$N$137)</f>
        <v>80</v>
      </c>
      <c r="AG137" s="324">
        <f>IF(N137="","",N137)</f>
        <v>80</v>
      </c>
      <c r="AH137" s="291"/>
    </row>
    <row r="138" spans="2:34" ht="39.75" customHeight="1" x14ac:dyDescent="0.25">
      <c r="B138" s="99"/>
      <c r="C138" s="389"/>
      <c r="D138" s="394"/>
      <c r="E138" s="434"/>
      <c r="F138" s="438"/>
      <c r="G138" s="327"/>
      <c r="H138" s="341"/>
      <c r="I138" s="343"/>
      <c r="J138" s="342"/>
      <c r="K138" s="266" t="s">
        <v>44</v>
      </c>
      <c r="L138" s="182" t="s">
        <v>219</v>
      </c>
      <c r="M138" s="327"/>
      <c r="N138" s="327"/>
      <c r="O138" s="330"/>
      <c r="P138" s="303"/>
      <c r="Q138" s="61"/>
      <c r="R138" s="61"/>
      <c r="S138" s="61"/>
      <c r="T138" s="290"/>
      <c r="U138" s="325"/>
      <c r="V138" s="325"/>
      <c r="W138" s="325"/>
      <c r="X138" s="325"/>
      <c r="Y138" s="325"/>
      <c r="Z138" s="325"/>
      <c r="AA138" s="325"/>
      <c r="AB138" s="325"/>
      <c r="AC138" s="325"/>
      <c r="AD138" s="325"/>
      <c r="AE138" s="325"/>
      <c r="AF138" s="325"/>
      <c r="AG138" s="325"/>
      <c r="AH138" s="291"/>
    </row>
    <row r="139" spans="2:34" ht="39.75" customHeight="1" x14ac:dyDescent="0.25">
      <c r="B139" s="99"/>
      <c r="C139" s="389"/>
      <c r="D139" s="394"/>
      <c r="E139" s="434"/>
      <c r="F139" s="438"/>
      <c r="G139" s="327"/>
      <c r="H139" s="341"/>
      <c r="I139" s="343"/>
      <c r="J139" s="342"/>
      <c r="K139" s="266" t="s">
        <v>46</v>
      </c>
      <c r="L139" s="182" t="s">
        <v>220</v>
      </c>
      <c r="M139" s="327"/>
      <c r="N139" s="327"/>
      <c r="O139" s="330"/>
      <c r="P139" s="303"/>
      <c r="Q139" s="61"/>
      <c r="R139" s="61"/>
      <c r="S139" s="61"/>
      <c r="T139" s="290"/>
      <c r="U139" s="325"/>
      <c r="V139" s="325"/>
      <c r="W139" s="325"/>
      <c r="X139" s="325"/>
      <c r="Y139" s="325"/>
      <c r="Z139" s="325"/>
      <c r="AA139" s="325"/>
      <c r="AB139" s="325"/>
      <c r="AC139" s="325"/>
      <c r="AD139" s="325"/>
      <c r="AE139" s="325"/>
      <c r="AF139" s="325"/>
      <c r="AG139" s="325"/>
      <c r="AH139" s="291"/>
    </row>
    <row r="140" spans="2:34" ht="39.75" customHeight="1" x14ac:dyDescent="0.25">
      <c r="B140" s="99"/>
      <c r="C140" s="389"/>
      <c r="D140" s="394"/>
      <c r="E140" s="434"/>
      <c r="F140" s="438"/>
      <c r="G140" s="327"/>
      <c r="H140" s="341"/>
      <c r="I140" s="343"/>
      <c r="J140" s="342"/>
      <c r="K140" s="266" t="s">
        <v>48</v>
      </c>
      <c r="L140" s="182" t="s">
        <v>221</v>
      </c>
      <c r="M140" s="327"/>
      <c r="N140" s="327"/>
      <c r="O140" s="330"/>
      <c r="P140" s="303"/>
      <c r="Q140" s="61"/>
      <c r="R140" s="61"/>
      <c r="S140" s="61"/>
      <c r="T140" s="290"/>
      <c r="U140" s="325"/>
      <c r="V140" s="325"/>
      <c r="W140" s="325"/>
      <c r="X140" s="325"/>
      <c r="Y140" s="325"/>
      <c r="Z140" s="325"/>
      <c r="AA140" s="325"/>
      <c r="AB140" s="325"/>
      <c r="AC140" s="325"/>
      <c r="AD140" s="325"/>
      <c r="AE140" s="325"/>
      <c r="AF140" s="325"/>
      <c r="AG140" s="325"/>
      <c r="AH140" s="291"/>
    </row>
    <row r="141" spans="2:34" ht="39.75" customHeight="1" x14ac:dyDescent="0.25">
      <c r="B141" s="99"/>
      <c r="C141" s="389"/>
      <c r="D141" s="394"/>
      <c r="E141" s="434"/>
      <c r="F141" s="438"/>
      <c r="G141" s="327"/>
      <c r="H141" s="341"/>
      <c r="I141" s="343"/>
      <c r="J141" s="342"/>
      <c r="K141" s="266" t="s">
        <v>50</v>
      </c>
      <c r="L141" s="182" t="s">
        <v>222</v>
      </c>
      <c r="M141" s="327"/>
      <c r="N141" s="327"/>
      <c r="O141" s="330"/>
      <c r="P141" s="303"/>
      <c r="Q141" s="61"/>
      <c r="R141" s="61"/>
      <c r="S141" s="61"/>
      <c r="T141" s="290"/>
      <c r="U141" s="325"/>
      <c r="V141" s="325"/>
      <c r="W141" s="325"/>
      <c r="X141" s="325"/>
      <c r="Y141" s="325"/>
      <c r="Z141" s="325"/>
      <c r="AA141" s="325"/>
      <c r="AB141" s="325"/>
      <c r="AC141" s="325"/>
      <c r="AD141" s="325"/>
      <c r="AE141" s="325"/>
      <c r="AF141" s="325"/>
      <c r="AG141" s="325"/>
      <c r="AH141" s="291"/>
    </row>
    <row r="142" spans="2:34" ht="39.75" customHeight="1" x14ac:dyDescent="0.25">
      <c r="B142" s="99"/>
      <c r="C142" s="389"/>
      <c r="D142" s="394"/>
      <c r="E142" s="434"/>
      <c r="F142" s="438"/>
      <c r="G142" s="338">
        <v>19</v>
      </c>
      <c r="H142" s="339" t="s">
        <v>223</v>
      </c>
      <c r="I142" s="343"/>
      <c r="J142" s="331" t="s">
        <v>224</v>
      </c>
      <c r="K142" s="266" t="s">
        <v>41</v>
      </c>
      <c r="L142" s="182" t="s">
        <v>225</v>
      </c>
      <c r="M142" s="328" t="s">
        <v>129</v>
      </c>
      <c r="N142" s="326">
        <v>80</v>
      </c>
      <c r="O142" s="329"/>
      <c r="P142" s="270"/>
      <c r="Q142" s="61"/>
      <c r="R142" s="61"/>
      <c r="S142" s="61"/>
      <c r="T142" s="290"/>
      <c r="U142" s="324"/>
      <c r="V142" s="324"/>
      <c r="W142" s="324"/>
      <c r="X142" s="324"/>
      <c r="Y142" s="324"/>
      <c r="Z142" s="324"/>
      <c r="AA142" s="324"/>
      <c r="AB142" s="324"/>
      <c r="AC142" s="324"/>
      <c r="AD142" s="324"/>
      <c r="AE142" s="324">
        <f>IF($N$142="","",$N$142)</f>
        <v>80</v>
      </c>
      <c r="AF142" s="324">
        <f>IF($N$142="","",$N$142)</f>
        <v>80</v>
      </c>
      <c r="AG142" s="324">
        <f>IF($N$142="","",$N$142)</f>
        <v>80</v>
      </c>
      <c r="AH142" s="291"/>
    </row>
    <row r="143" spans="2:34" ht="39.75" customHeight="1" x14ac:dyDescent="0.25">
      <c r="B143" s="99"/>
      <c r="C143" s="389"/>
      <c r="D143" s="394"/>
      <c r="E143" s="434"/>
      <c r="F143" s="438"/>
      <c r="G143" s="327"/>
      <c r="H143" s="341"/>
      <c r="I143" s="343"/>
      <c r="J143" s="342"/>
      <c r="K143" s="266" t="s">
        <v>44</v>
      </c>
      <c r="L143" s="182" t="s">
        <v>226</v>
      </c>
      <c r="M143" s="327"/>
      <c r="N143" s="327"/>
      <c r="O143" s="330"/>
      <c r="P143" s="270"/>
      <c r="Q143" s="61"/>
      <c r="R143" s="61"/>
      <c r="S143" s="61"/>
      <c r="T143" s="290"/>
      <c r="U143" s="325"/>
      <c r="V143" s="325"/>
      <c r="W143" s="325"/>
      <c r="X143" s="325"/>
      <c r="Y143" s="325"/>
      <c r="Z143" s="325"/>
      <c r="AA143" s="325"/>
      <c r="AB143" s="325"/>
      <c r="AC143" s="325"/>
      <c r="AD143" s="325"/>
      <c r="AE143" s="325"/>
      <c r="AF143" s="325"/>
      <c r="AG143" s="325"/>
      <c r="AH143" s="291"/>
    </row>
    <row r="144" spans="2:34" ht="39.75" customHeight="1" x14ac:dyDescent="0.25">
      <c r="B144" s="99"/>
      <c r="C144" s="389"/>
      <c r="D144" s="394"/>
      <c r="E144" s="434"/>
      <c r="F144" s="438"/>
      <c r="G144" s="327"/>
      <c r="H144" s="341"/>
      <c r="I144" s="343"/>
      <c r="J144" s="342"/>
      <c r="K144" s="266" t="s">
        <v>46</v>
      </c>
      <c r="L144" s="182" t="s">
        <v>227</v>
      </c>
      <c r="M144" s="327"/>
      <c r="N144" s="327"/>
      <c r="O144" s="330"/>
      <c r="P144" s="270"/>
      <c r="Q144" s="61"/>
      <c r="R144" s="61"/>
      <c r="S144" s="61"/>
      <c r="T144" s="290"/>
      <c r="U144" s="325"/>
      <c r="V144" s="325"/>
      <c r="W144" s="325"/>
      <c r="X144" s="325"/>
      <c r="Y144" s="325"/>
      <c r="Z144" s="325"/>
      <c r="AA144" s="325"/>
      <c r="AB144" s="325"/>
      <c r="AC144" s="325"/>
      <c r="AD144" s="325"/>
      <c r="AE144" s="325"/>
      <c r="AF144" s="325"/>
      <c r="AG144" s="325"/>
      <c r="AH144" s="291"/>
    </row>
    <row r="145" spans="2:34" ht="39.75" customHeight="1" x14ac:dyDescent="0.25">
      <c r="B145" s="99"/>
      <c r="C145" s="389"/>
      <c r="D145" s="394"/>
      <c r="E145" s="434"/>
      <c r="F145" s="438"/>
      <c r="G145" s="327"/>
      <c r="H145" s="341"/>
      <c r="I145" s="343"/>
      <c r="J145" s="342"/>
      <c r="K145" s="266" t="s">
        <v>48</v>
      </c>
      <c r="L145" s="182" t="s">
        <v>228</v>
      </c>
      <c r="M145" s="327"/>
      <c r="N145" s="327"/>
      <c r="O145" s="330"/>
      <c r="P145" s="270"/>
      <c r="Q145" s="61"/>
      <c r="R145" s="61"/>
      <c r="S145" s="61"/>
      <c r="T145" s="290"/>
      <c r="U145" s="325"/>
      <c r="V145" s="325"/>
      <c r="W145" s="325"/>
      <c r="X145" s="325"/>
      <c r="Y145" s="325"/>
      <c r="Z145" s="325"/>
      <c r="AA145" s="325"/>
      <c r="AB145" s="325"/>
      <c r="AC145" s="325"/>
      <c r="AD145" s="325"/>
      <c r="AE145" s="325"/>
      <c r="AF145" s="325"/>
      <c r="AG145" s="325"/>
      <c r="AH145" s="291"/>
    </row>
    <row r="146" spans="2:34" ht="39.75" customHeight="1" x14ac:dyDescent="0.25">
      <c r="B146" s="99"/>
      <c r="C146" s="389"/>
      <c r="D146" s="394"/>
      <c r="E146" s="434"/>
      <c r="F146" s="438"/>
      <c r="G146" s="327"/>
      <c r="H146" s="341"/>
      <c r="I146" s="343"/>
      <c r="J146" s="342"/>
      <c r="K146" s="266" t="s">
        <v>50</v>
      </c>
      <c r="L146" s="182" t="s">
        <v>229</v>
      </c>
      <c r="M146" s="327"/>
      <c r="N146" s="327"/>
      <c r="O146" s="330"/>
      <c r="P146" s="270"/>
      <c r="Q146" s="61"/>
      <c r="R146" s="61"/>
      <c r="S146" s="61"/>
      <c r="T146" s="290"/>
      <c r="U146" s="325"/>
      <c r="V146" s="325"/>
      <c r="W146" s="325"/>
      <c r="X146" s="325"/>
      <c r="Y146" s="325"/>
      <c r="Z146" s="325"/>
      <c r="AA146" s="325"/>
      <c r="AB146" s="325"/>
      <c r="AC146" s="325"/>
      <c r="AD146" s="325"/>
      <c r="AE146" s="325"/>
      <c r="AF146" s="325"/>
      <c r="AG146" s="325"/>
      <c r="AH146" s="291"/>
    </row>
    <row r="147" spans="2:34" ht="39.75" customHeight="1" x14ac:dyDescent="0.25">
      <c r="B147" s="99"/>
      <c r="C147" s="389"/>
      <c r="D147" s="394"/>
      <c r="E147" s="434"/>
      <c r="F147" s="438"/>
      <c r="G147" s="338">
        <v>20</v>
      </c>
      <c r="H147" s="339" t="s">
        <v>230</v>
      </c>
      <c r="I147" s="343"/>
      <c r="J147" s="331" t="s">
        <v>231</v>
      </c>
      <c r="K147" s="266" t="s">
        <v>41</v>
      </c>
      <c r="L147" s="240" t="s">
        <v>232</v>
      </c>
      <c r="M147" s="328" t="s">
        <v>129</v>
      </c>
      <c r="N147" s="326">
        <v>20</v>
      </c>
      <c r="O147" s="329"/>
      <c r="P147" s="270"/>
      <c r="Q147" s="61"/>
      <c r="R147" s="61"/>
      <c r="S147" s="61"/>
      <c r="T147" s="290"/>
      <c r="U147" s="324"/>
      <c r="V147" s="324"/>
      <c r="W147" s="324"/>
      <c r="X147" s="324"/>
      <c r="Y147" s="324"/>
      <c r="Z147" s="324"/>
      <c r="AA147" s="324"/>
      <c r="AB147" s="324"/>
      <c r="AC147" s="324"/>
      <c r="AD147" s="324"/>
      <c r="AE147" s="324">
        <f>IF(N147="","",N147)</f>
        <v>20</v>
      </c>
      <c r="AF147" s="324"/>
      <c r="AG147" s="324">
        <f>IF(N147="","",N147)</f>
        <v>20</v>
      </c>
      <c r="AH147" s="291"/>
    </row>
    <row r="148" spans="2:34" ht="39.75" customHeight="1" x14ac:dyDescent="0.25">
      <c r="B148" s="99"/>
      <c r="C148" s="389"/>
      <c r="D148" s="394"/>
      <c r="E148" s="434"/>
      <c r="F148" s="438"/>
      <c r="G148" s="327"/>
      <c r="H148" s="341"/>
      <c r="I148" s="343"/>
      <c r="J148" s="342"/>
      <c r="K148" s="266" t="s">
        <v>44</v>
      </c>
      <c r="L148" s="182" t="s">
        <v>233</v>
      </c>
      <c r="M148" s="327"/>
      <c r="N148" s="327"/>
      <c r="O148" s="330"/>
      <c r="P148" s="270"/>
      <c r="Q148" s="61"/>
      <c r="R148" s="61"/>
      <c r="S148" s="61"/>
      <c r="T148" s="290"/>
      <c r="U148" s="325"/>
      <c r="V148" s="325"/>
      <c r="W148" s="325"/>
      <c r="X148" s="325"/>
      <c r="Y148" s="325"/>
      <c r="Z148" s="325"/>
      <c r="AA148" s="325"/>
      <c r="AB148" s="325"/>
      <c r="AC148" s="325"/>
      <c r="AD148" s="325"/>
      <c r="AE148" s="325"/>
      <c r="AF148" s="325"/>
      <c r="AG148" s="325"/>
      <c r="AH148" s="291"/>
    </row>
    <row r="149" spans="2:34" ht="39.75" customHeight="1" x14ac:dyDescent="0.25">
      <c r="B149" s="99"/>
      <c r="C149" s="389"/>
      <c r="D149" s="394"/>
      <c r="E149" s="434"/>
      <c r="F149" s="438"/>
      <c r="G149" s="327"/>
      <c r="H149" s="341"/>
      <c r="I149" s="343"/>
      <c r="J149" s="342"/>
      <c r="K149" s="266" t="s">
        <v>46</v>
      </c>
      <c r="L149" s="182" t="s">
        <v>234</v>
      </c>
      <c r="M149" s="327"/>
      <c r="N149" s="327"/>
      <c r="O149" s="330"/>
      <c r="P149" s="270"/>
      <c r="Q149" s="61"/>
      <c r="R149" s="61"/>
      <c r="S149" s="61"/>
      <c r="T149" s="290"/>
      <c r="U149" s="325"/>
      <c r="V149" s="325"/>
      <c r="W149" s="325"/>
      <c r="X149" s="325"/>
      <c r="Y149" s="325"/>
      <c r="Z149" s="325"/>
      <c r="AA149" s="325"/>
      <c r="AB149" s="325"/>
      <c r="AC149" s="325"/>
      <c r="AD149" s="325"/>
      <c r="AE149" s="325"/>
      <c r="AF149" s="325"/>
      <c r="AG149" s="325"/>
      <c r="AH149" s="291"/>
    </row>
    <row r="150" spans="2:34" ht="39.75" customHeight="1" x14ac:dyDescent="0.25">
      <c r="B150" s="99"/>
      <c r="C150" s="389"/>
      <c r="D150" s="394"/>
      <c r="E150" s="434"/>
      <c r="F150" s="438"/>
      <c r="G150" s="327"/>
      <c r="H150" s="341"/>
      <c r="I150" s="343"/>
      <c r="J150" s="342"/>
      <c r="K150" s="266" t="s">
        <v>48</v>
      </c>
      <c r="L150" s="182" t="s">
        <v>235</v>
      </c>
      <c r="M150" s="327"/>
      <c r="N150" s="327"/>
      <c r="O150" s="330"/>
      <c r="P150" s="270"/>
      <c r="Q150" s="61"/>
      <c r="R150" s="61"/>
      <c r="S150" s="61"/>
      <c r="T150" s="290"/>
      <c r="U150" s="325"/>
      <c r="V150" s="325"/>
      <c r="W150" s="325"/>
      <c r="X150" s="325"/>
      <c r="Y150" s="325"/>
      <c r="Z150" s="325"/>
      <c r="AA150" s="325"/>
      <c r="AB150" s="325"/>
      <c r="AC150" s="325"/>
      <c r="AD150" s="325"/>
      <c r="AE150" s="325"/>
      <c r="AF150" s="325"/>
      <c r="AG150" s="325"/>
      <c r="AH150" s="291"/>
    </row>
    <row r="151" spans="2:34" ht="39.75" customHeight="1" x14ac:dyDescent="0.25">
      <c r="B151" s="99"/>
      <c r="C151" s="389"/>
      <c r="D151" s="394"/>
      <c r="E151" s="434"/>
      <c r="F151" s="438"/>
      <c r="G151" s="327"/>
      <c r="H151" s="341"/>
      <c r="I151" s="343"/>
      <c r="J151" s="342"/>
      <c r="K151" s="266" t="s">
        <v>50</v>
      </c>
      <c r="L151" s="182" t="s">
        <v>236</v>
      </c>
      <c r="M151" s="327"/>
      <c r="N151" s="327"/>
      <c r="O151" s="330"/>
      <c r="P151" s="270"/>
      <c r="Q151" s="61"/>
      <c r="R151" s="61"/>
      <c r="S151" s="61"/>
      <c r="T151" s="290"/>
      <c r="U151" s="325"/>
      <c r="V151" s="325"/>
      <c r="W151" s="325"/>
      <c r="X151" s="325"/>
      <c r="Y151" s="325"/>
      <c r="Z151" s="325"/>
      <c r="AA151" s="325"/>
      <c r="AB151" s="325"/>
      <c r="AC151" s="325"/>
      <c r="AD151" s="325"/>
      <c r="AE151" s="325"/>
      <c r="AF151" s="325"/>
      <c r="AG151" s="325"/>
      <c r="AH151" s="291"/>
    </row>
    <row r="152" spans="2:34" ht="39.75" customHeight="1" x14ac:dyDescent="0.25">
      <c r="B152" s="99"/>
      <c r="C152" s="389"/>
      <c r="D152" s="394"/>
      <c r="E152" s="434"/>
      <c r="F152" s="438"/>
      <c r="G152" s="338">
        <v>21</v>
      </c>
      <c r="H152" s="339" t="s">
        <v>237</v>
      </c>
      <c r="I152" s="343"/>
      <c r="J152" s="331" t="s">
        <v>238</v>
      </c>
      <c r="K152" s="266" t="s">
        <v>41</v>
      </c>
      <c r="L152" s="240" t="s">
        <v>239</v>
      </c>
      <c r="M152" s="328" t="s">
        <v>43</v>
      </c>
      <c r="N152" s="326">
        <v>85</v>
      </c>
      <c r="O152" s="329"/>
      <c r="P152" s="270"/>
      <c r="Q152" s="61"/>
      <c r="R152" s="61"/>
      <c r="S152" s="61"/>
      <c r="T152" s="290"/>
      <c r="U152" s="324"/>
      <c r="V152" s="324"/>
      <c r="W152" s="324">
        <f>IF($N$152="","",$N$152)</f>
        <v>85</v>
      </c>
      <c r="X152" s="324"/>
      <c r="Y152" s="324"/>
      <c r="Z152" s="324">
        <f>IF($N$152="","",$N$152)</f>
        <v>85</v>
      </c>
      <c r="AA152" s="324"/>
      <c r="AB152" s="324"/>
      <c r="AC152" s="324"/>
      <c r="AD152" s="324"/>
      <c r="AE152" s="324"/>
      <c r="AF152" s="324"/>
      <c r="AG152" s="324">
        <f>IF($N$152="","",$N$152)</f>
        <v>85</v>
      </c>
      <c r="AH152" s="291"/>
    </row>
    <row r="153" spans="2:34" ht="39.75" customHeight="1" x14ac:dyDescent="0.25">
      <c r="B153" s="99"/>
      <c r="C153" s="389"/>
      <c r="D153" s="394"/>
      <c r="E153" s="327"/>
      <c r="F153" s="436"/>
      <c r="G153" s="327"/>
      <c r="H153" s="341"/>
      <c r="I153" s="343"/>
      <c r="J153" s="342"/>
      <c r="K153" s="266" t="s">
        <v>44</v>
      </c>
      <c r="L153" s="182" t="s">
        <v>240</v>
      </c>
      <c r="M153" s="327"/>
      <c r="N153" s="327"/>
      <c r="O153" s="330"/>
      <c r="P153" s="270"/>
      <c r="Q153" s="61"/>
      <c r="R153" s="61"/>
      <c r="S153" s="61"/>
      <c r="T153" s="290"/>
      <c r="U153" s="325"/>
      <c r="V153" s="325"/>
      <c r="W153" s="325"/>
      <c r="X153" s="325"/>
      <c r="Y153" s="325"/>
      <c r="Z153" s="325"/>
      <c r="AA153" s="325"/>
      <c r="AB153" s="325"/>
      <c r="AC153" s="325"/>
      <c r="AD153" s="325"/>
      <c r="AE153" s="325"/>
      <c r="AF153" s="325"/>
      <c r="AG153" s="325"/>
      <c r="AH153" s="291"/>
    </row>
    <row r="154" spans="2:34" ht="39.75" customHeight="1" x14ac:dyDescent="0.25">
      <c r="B154" s="99"/>
      <c r="C154" s="389"/>
      <c r="D154" s="394"/>
      <c r="E154" s="327"/>
      <c r="F154" s="436"/>
      <c r="G154" s="327"/>
      <c r="H154" s="341"/>
      <c r="I154" s="343"/>
      <c r="J154" s="342"/>
      <c r="K154" s="266" t="s">
        <v>46</v>
      </c>
      <c r="L154" s="182" t="s">
        <v>241</v>
      </c>
      <c r="M154" s="327"/>
      <c r="N154" s="327"/>
      <c r="O154" s="330"/>
      <c r="P154" s="270"/>
      <c r="Q154" s="61"/>
      <c r="R154" s="61"/>
      <c r="S154" s="61"/>
      <c r="T154" s="290"/>
      <c r="U154" s="325"/>
      <c r="V154" s="325"/>
      <c r="W154" s="325"/>
      <c r="X154" s="325"/>
      <c r="Y154" s="325"/>
      <c r="Z154" s="325"/>
      <c r="AA154" s="325"/>
      <c r="AB154" s="325"/>
      <c r="AC154" s="325"/>
      <c r="AD154" s="325"/>
      <c r="AE154" s="325"/>
      <c r="AF154" s="325"/>
      <c r="AG154" s="325"/>
      <c r="AH154" s="291"/>
    </row>
    <row r="155" spans="2:34" ht="39.75" customHeight="1" x14ac:dyDescent="0.25">
      <c r="B155" s="99"/>
      <c r="C155" s="389"/>
      <c r="D155" s="394"/>
      <c r="E155" s="327"/>
      <c r="F155" s="436"/>
      <c r="G155" s="327"/>
      <c r="H155" s="341"/>
      <c r="I155" s="343"/>
      <c r="J155" s="342"/>
      <c r="K155" s="266" t="s">
        <v>48</v>
      </c>
      <c r="L155" s="182" t="s">
        <v>242</v>
      </c>
      <c r="M155" s="327"/>
      <c r="N155" s="327"/>
      <c r="O155" s="330"/>
      <c r="P155" s="270"/>
      <c r="Q155" s="61"/>
      <c r="R155" s="61"/>
      <c r="S155" s="61"/>
      <c r="T155" s="290"/>
      <c r="U155" s="325"/>
      <c r="V155" s="325"/>
      <c r="W155" s="325"/>
      <c r="X155" s="325"/>
      <c r="Y155" s="325"/>
      <c r="Z155" s="325"/>
      <c r="AA155" s="325"/>
      <c r="AB155" s="325"/>
      <c r="AC155" s="325"/>
      <c r="AD155" s="325"/>
      <c r="AE155" s="325"/>
      <c r="AF155" s="325"/>
      <c r="AG155" s="325"/>
      <c r="AH155" s="291"/>
    </row>
    <row r="156" spans="2:34" ht="39.75" customHeight="1" x14ac:dyDescent="0.25">
      <c r="B156" s="99"/>
      <c r="C156" s="389"/>
      <c r="D156" s="394"/>
      <c r="E156" s="327"/>
      <c r="F156" s="436"/>
      <c r="G156" s="327"/>
      <c r="H156" s="341"/>
      <c r="I156" s="343"/>
      <c r="J156" s="342"/>
      <c r="K156" s="266" t="s">
        <v>50</v>
      </c>
      <c r="L156" s="182" t="s">
        <v>243</v>
      </c>
      <c r="M156" s="327"/>
      <c r="N156" s="327"/>
      <c r="O156" s="330"/>
      <c r="P156" s="270"/>
      <c r="Q156" s="61"/>
      <c r="R156" s="61"/>
      <c r="S156" s="61"/>
      <c r="T156" s="290"/>
      <c r="U156" s="325"/>
      <c r="V156" s="325"/>
      <c r="W156" s="325"/>
      <c r="X156" s="325"/>
      <c r="Y156" s="325"/>
      <c r="Z156" s="325"/>
      <c r="AA156" s="325"/>
      <c r="AB156" s="325"/>
      <c r="AC156" s="325"/>
      <c r="AD156" s="325"/>
      <c r="AE156" s="325"/>
      <c r="AF156" s="325"/>
      <c r="AG156" s="325"/>
      <c r="AH156" s="291"/>
    </row>
    <row r="157" spans="2:34" ht="39.75" customHeight="1" x14ac:dyDescent="0.25">
      <c r="B157" s="99"/>
      <c r="C157" s="389"/>
      <c r="D157" s="394"/>
      <c r="E157" s="434" t="s">
        <v>66</v>
      </c>
      <c r="F157" s="437">
        <f>IF(SUM(N157:N171)=0,"",AVERAGE(N157:N171))</f>
        <v>86.666666666666671</v>
      </c>
      <c r="G157" s="338">
        <v>22</v>
      </c>
      <c r="H157" s="339" t="s">
        <v>244</v>
      </c>
      <c r="I157" s="343"/>
      <c r="J157" s="331" t="s">
        <v>245</v>
      </c>
      <c r="K157" s="266" t="s">
        <v>41</v>
      </c>
      <c r="L157" s="240" t="s">
        <v>246</v>
      </c>
      <c r="M157" s="328" t="s">
        <v>43</v>
      </c>
      <c r="N157" s="326">
        <v>85</v>
      </c>
      <c r="O157" s="329"/>
      <c r="P157" s="305"/>
      <c r="Q157" s="61"/>
      <c r="R157" s="61"/>
      <c r="S157" s="61"/>
      <c r="T157" s="290"/>
      <c r="U157" s="324"/>
      <c r="V157" s="324"/>
      <c r="W157" s="324"/>
      <c r="X157" s="324"/>
      <c r="Y157" s="324"/>
      <c r="Z157" s="324"/>
      <c r="AA157" s="324"/>
      <c r="AB157" s="324"/>
      <c r="AC157" s="324"/>
      <c r="AD157" s="324"/>
      <c r="AE157" s="324"/>
      <c r="AF157" s="324"/>
      <c r="AG157" s="324">
        <f>IF($N$157="","",$N$157)</f>
        <v>85</v>
      </c>
      <c r="AH157" s="291"/>
    </row>
    <row r="158" spans="2:34" ht="39.75" customHeight="1" x14ac:dyDescent="0.25">
      <c r="B158" s="99"/>
      <c r="C158" s="389"/>
      <c r="D158" s="394"/>
      <c r="E158" s="434"/>
      <c r="F158" s="437"/>
      <c r="G158" s="327"/>
      <c r="H158" s="341"/>
      <c r="I158" s="343"/>
      <c r="J158" s="342"/>
      <c r="K158" s="266" t="s">
        <v>44</v>
      </c>
      <c r="L158" s="182" t="s">
        <v>247</v>
      </c>
      <c r="M158" s="327"/>
      <c r="N158" s="327"/>
      <c r="O158" s="330"/>
      <c r="P158" s="305"/>
      <c r="Q158" s="61"/>
      <c r="R158" s="61"/>
      <c r="S158" s="61"/>
      <c r="T158" s="290"/>
      <c r="U158" s="325"/>
      <c r="V158" s="325"/>
      <c r="W158" s="325"/>
      <c r="X158" s="325"/>
      <c r="Y158" s="325"/>
      <c r="Z158" s="325"/>
      <c r="AA158" s="325"/>
      <c r="AB158" s="325"/>
      <c r="AC158" s="325"/>
      <c r="AD158" s="325"/>
      <c r="AE158" s="325"/>
      <c r="AF158" s="325"/>
      <c r="AG158" s="325"/>
      <c r="AH158" s="291"/>
    </row>
    <row r="159" spans="2:34" ht="39.75" customHeight="1" x14ac:dyDescent="0.25">
      <c r="B159" s="99"/>
      <c r="C159" s="389"/>
      <c r="D159" s="394"/>
      <c r="E159" s="434"/>
      <c r="F159" s="437"/>
      <c r="G159" s="327"/>
      <c r="H159" s="341"/>
      <c r="I159" s="343"/>
      <c r="J159" s="342"/>
      <c r="K159" s="266" t="s">
        <v>46</v>
      </c>
      <c r="L159" s="182" t="s">
        <v>248</v>
      </c>
      <c r="M159" s="327"/>
      <c r="N159" s="327"/>
      <c r="O159" s="330"/>
      <c r="P159" s="305"/>
      <c r="Q159" s="61"/>
      <c r="R159" s="61"/>
      <c r="S159" s="61"/>
      <c r="T159" s="290"/>
      <c r="U159" s="325"/>
      <c r="V159" s="325"/>
      <c r="W159" s="325"/>
      <c r="X159" s="325"/>
      <c r="Y159" s="325"/>
      <c r="Z159" s="325"/>
      <c r="AA159" s="325"/>
      <c r="AB159" s="325"/>
      <c r="AC159" s="325"/>
      <c r="AD159" s="325"/>
      <c r="AE159" s="325"/>
      <c r="AF159" s="325"/>
      <c r="AG159" s="325"/>
      <c r="AH159" s="291"/>
    </row>
    <row r="160" spans="2:34" ht="39.75" customHeight="1" x14ac:dyDescent="0.25">
      <c r="B160" s="99"/>
      <c r="C160" s="389"/>
      <c r="D160" s="394"/>
      <c r="E160" s="434"/>
      <c r="F160" s="437"/>
      <c r="G160" s="327"/>
      <c r="H160" s="341"/>
      <c r="I160" s="343"/>
      <c r="J160" s="342"/>
      <c r="K160" s="266" t="s">
        <v>48</v>
      </c>
      <c r="L160" s="182" t="s">
        <v>249</v>
      </c>
      <c r="M160" s="327"/>
      <c r="N160" s="327"/>
      <c r="O160" s="330"/>
      <c r="P160" s="305"/>
      <c r="Q160" s="61"/>
      <c r="R160" s="61"/>
      <c r="S160" s="61"/>
      <c r="T160" s="290"/>
      <c r="U160" s="325"/>
      <c r="V160" s="325"/>
      <c r="W160" s="325"/>
      <c r="X160" s="325"/>
      <c r="Y160" s="325"/>
      <c r="Z160" s="325"/>
      <c r="AA160" s="325"/>
      <c r="AB160" s="325"/>
      <c r="AC160" s="325"/>
      <c r="AD160" s="325"/>
      <c r="AE160" s="325"/>
      <c r="AF160" s="325"/>
      <c r="AG160" s="325"/>
      <c r="AH160" s="291"/>
    </row>
    <row r="161" spans="2:34" ht="39.75" customHeight="1" x14ac:dyDescent="0.25">
      <c r="B161" s="99"/>
      <c r="C161" s="389"/>
      <c r="D161" s="394"/>
      <c r="E161" s="434"/>
      <c r="F161" s="437"/>
      <c r="G161" s="327"/>
      <c r="H161" s="341"/>
      <c r="I161" s="343"/>
      <c r="J161" s="342"/>
      <c r="K161" s="266" t="s">
        <v>50</v>
      </c>
      <c r="L161" s="182" t="s">
        <v>250</v>
      </c>
      <c r="M161" s="327"/>
      <c r="N161" s="327"/>
      <c r="O161" s="330"/>
      <c r="P161" s="305"/>
      <c r="Q161" s="61"/>
      <c r="R161" s="61"/>
      <c r="S161" s="61"/>
      <c r="T161" s="290"/>
      <c r="U161" s="325"/>
      <c r="V161" s="325"/>
      <c r="W161" s="325"/>
      <c r="X161" s="325"/>
      <c r="Y161" s="325"/>
      <c r="Z161" s="325"/>
      <c r="AA161" s="325"/>
      <c r="AB161" s="325"/>
      <c r="AC161" s="325"/>
      <c r="AD161" s="325"/>
      <c r="AE161" s="325"/>
      <c r="AF161" s="325"/>
      <c r="AG161" s="325"/>
      <c r="AH161" s="291"/>
    </row>
    <row r="162" spans="2:34" ht="39.75" customHeight="1" x14ac:dyDescent="0.25">
      <c r="B162" s="99"/>
      <c r="C162" s="389"/>
      <c r="D162" s="394"/>
      <c r="E162" s="434"/>
      <c r="F162" s="438"/>
      <c r="G162" s="338">
        <v>23</v>
      </c>
      <c r="H162" s="339" t="s">
        <v>251</v>
      </c>
      <c r="I162" s="343"/>
      <c r="J162" s="331" t="s">
        <v>252</v>
      </c>
      <c r="K162" s="266" t="s">
        <v>41</v>
      </c>
      <c r="L162" s="182" t="s">
        <v>253</v>
      </c>
      <c r="M162" s="328" t="s">
        <v>43</v>
      </c>
      <c r="N162" s="326">
        <v>85</v>
      </c>
      <c r="O162" s="329"/>
      <c r="P162" s="270"/>
      <c r="Q162" s="61"/>
      <c r="R162" s="61"/>
      <c r="S162" s="61"/>
      <c r="T162" s="290"/>
      <c r="U162" s="324"/>
      <c r="V162" s="324">
        <f>IF($N$162="","",$N$162)</f>
        <v>85</v>
      </c>
      <c r="W162" s="324">
        <f>IF($N$162="","",$N$162)</f>
        <v>85</v>
      </c>
      <c r="X162" s="324"/>
      <c r="Y162" s="324"/>
      <c r="Z162" s="324"/>
      <c r="AA162" s="324"/>
      <c r="AB162" s="324"/>
      <c r="AC162" s="324"/>
      <c r="AD162" s="324"/>
      <c r="AE162" s="324"/>
      <c r="AF162" s="324"/>
      <c r="AG162" s="324">
        <f>IF($N$162="","",$N$162)</f>
        <v>85</v>
      </c>
      <c r="AH162" s="291"/>
    </row>
    <row r="163" spans="2:34" ht="39.75" customHeight="1" x14ac:dyDescent="0.25">
      <c r="B163" s="99"/>
      <c r="C163" s="389"/>
      <c r="D163" s="394"/>
      <c r="E163" s="327"/>
      <c r="F163" s="436"/>
      <c r="G163" s="327"/>
      <c r="H163" s="341"/>
      <c r="I163" s="343"/>
      <c r="J163" s="342"/>
      <c r="K163" s="266" t="s">
        <v>44</v>
      </c>
      <c r="L163" s="182" t="s">
        <v>254</v>
      </c>
      <c r="M163" s="327"/>
      <c r="N163" s="327"/>
      <c r="O163" s="330"/>
      <c r="P163" s="270"/>
      <c r="Q163" s="61"/>
      <c r="R163" s="61"/>
      <c r="S163" s="61"/>
      <c r="T163" s="290"/>
      <c r="U163" s="325"/>
      <c r="V163" s="325"/>
      <c r="W163" s="325"/>
      <c r="X163" s="325"/>
      <c r="Y163" s="325"/>
      <c r="Z163" s="325"/>
      <c r="AA163" s="325"/>
      <c r="AB163" s="325"/>
      <c r="AC163" s="325"/>
      <c r="AD163" s="325"/>
      <c r="AE163" s="325"/>
      <c r="AF163" s="325"/>
      <c r="AG163" s="325"/>
      <c r="AH163" s="291"/>
    </row>
    <row r="164" spans="2:34" ht="39.75" customHeight="1" x14ac:dyDescent="0.25">
      <c r="B164" s="99"/>
      <c r="C164" s="389"/>
      <c r="D164" s="394"/>
      <c r="E164" s="327"/>
      <c r="F164" s="436"/>
      <c r="G164" s="327"/>
      <c r="H164" s="341"/>
      <c r="I164" s="343"/>
      <c r="J164" s="342"/>
      <c r="K164" s="266" t="s">
        <v>46</v>
      </c>
      <c r="L164" s="182" t="s">
        <v>255</v>
      </c>
      <c r="M164" s="327"/>
      <c r="N164" s="327"/>
      <c r="O164" s="330"/>
      <c r="P164" s="270"/>
      <c r="Q164" s="61"/>
      <c r="R164" s="61"/>
      <c r="S164" s="61"/>
      <c r="T164" s="290"/>
      <c r="U164" s="325"/>
      <c r="V164" s="325"/>
      <c r="W164" s="325"/>
      <c r="X164" s="325"/>
      <c r="Y164" s="325"/>
      <c r="Z164" s="325"/>
      <c r="AA164" s="325"/>
      <c r="AB164" s="325"/>
      <c r="AC164" s="325"/>
      <c r="AD164" s="325"/>
      <c r="AE164" s="325"/>
      <c r="AF164" s="325"/>
      <c r="AG164" s="325"/>
      <c r="AH164" s="291"/>
    </row>
    <row r="165" spans="2:34" ht="39.75" customHeight="1" x14ac:dyDescent="0.25">
      <c r="B165" s="99"/>
      <c r="C165" s="389"/>
      <c r="D165" s="394"/>
      <c r="E165" s="327"/>
      <c r="F165" s="436"/>
      <c r="G165" s="327"/>
      <c r="H165" s="341"/>
      <c r="I165" s="343"/>
      <c r="J165" s="342"/>
      <c r="K165" s="266" t="s">
        <v>48</v>
      </c>
      <c r="L165" s="182" t="s">
        <v>256</v>
      </c>
      <c r="M165" s="327"/>
      <c r="N165" s="327"/>
      <c r="O165" s="330"/>
      <c r="P165" s="270"/>
      <c r="Q165" s="61"/>
      <c r="R165" s="61"/>
      <c r="S165" s="61"/>
      <c r="T165" s="290"/>
      <c r="U165" s="325"/>
      <c r="V165" s="325"/>
      <c r="W165" s="325"/>
      <c r="X165" s="325"/>
      <c r="Y165" s="325"/>
      <c r="Z165" s="325"/>
      <c r="AA165" s="325"/>
      <c r="AB165" s="325"/>
      <c r="AC165" s="325"/>
      <c r="AD165" s="325"/>
      <c r="AE165" s="325"/>
      <c r="AF165" s="325"/>
      <c r="AG165" s="325"/>
      <c r="AH165" s="291"/>
    </row>
    <row r="166" spans="2:34" ht="39.75" customHeight="1" x14ac:dyDescent="0.25">
      <c r="B166" s="99"/>
      <c r="C166" s="389"/>
      <c r="D166" s="394"/>
      <c r="E166" s="327"/>
      <c r="F166" s="436"/>
      <c r="G166" s="327"/>
      <c r="H166" s="341"/>
      <c r="I166" s="343"/>
      <c r="J166" s="342"/>
      <c r="K166" s="266" t="s">
        <v>50</v>
      </c>
      <c r="L166" s="182" t="s">
        <v>257</v>
      </c>
      <c r="M166" s="327"/>
      <c r="N166" s="327"/>
      <c r="O166" s="330"/>
      <c r="P166" s="270"/>
      <c r="Q166" s="61"/>
      <c r="R166" s="61"/>
      <c r="S166" s="61"/>
      <c r="T166" s="290"/>
      <c r="U166" s="325"/>
      <c r="V166" s="325"/>
      <c r="W166" s="325"/>
      <c r="X166" s="325"/>
      <c r="Y166" s="325"/>
      <c r="Z166" s="325"/>
      <c r="AA166" s="325"/>
      <c r="AB166" s="325"/>
      <c r="AC166" s="325"/>
      <c r="AD166" s="325"/>
      <c r="AE166" s="325"/>
      <c r="AF166" s="325"/>
      <c r="AG166" s="325"/>
      <c r="AH166" s="291"/>
    </row>
    <row r="167" spans="2:34" ht="39.75" customHeight="1" x14ac:dyDescent="0.25">
      <c r="B167" s="99"/>
      <c r="C167" s="389"/>
      <c r="D167" s="394"/>
      <c r="E167" s="327"/>
      <c r="F167" s="436"/>
      <c r="G167" s="338">
        <v>24</v>
      </c>
      <c r="H167" s="339" t="s">
        <v>258</v>
      </c>
      <c r="I167" s="343"/>
      <c r="J167" s="331" t="s">
        <v>259</v>
      </c>
      <c r="K167" s="266" t="s">
        <v>41</v>
      </c>
      <c r="L167" s="182" t="s">
        <v>260</v>
      </c>
      <c r="M167" s="328" t="s">
        <v>129</v>
      </c>
      <c r="N167" s="326">
        <v>90</v>
      </c>
      <c r="O167" s="329"/>
      <c r="P167" s="270"/>
      <c r="Q167" s="61"/>
      <c r="R167" s="61"/>
      <c r="S167" s="61"/>
      <c r="T167" s="290"/>
      <c r="U167" s="324"/>
      <c r="V167" s="324"/>
      <c r="W167" s="324"/>
      <c r="X167" s="324"/>
      <c r="Y167" s="324"/>
      <c r="Z167" s="324"/>
      <c r="AA167" s="324"/>
      <c r="AB167" s="324"/>
      <c r="AC167" s="324"/>
      <c r="AD167" s="324"/>
      <c r="AE167" s="324">
        <f>IF($N$167="","",$N$167)</f>
        <v>90</v>
      </c>
      <c r="AF167" s="324">
        <f>IF($N$167="","",$N$167)</f>
        <v>90</v>
      </c>
      <c r="AG167" s="324">
        <f>IF($N$167="","",$N$167)</f>
        <v>90</v>
      </c>
      <c r="AH167" s="291"/>
    </row>
    <row r="168" spans="2:34" ht="39.75" customHeight="1" x14ac:dyDescent="0.25">
      <c r="B168" s="99"/>
      <c r="C168" s="389"/>
      <c r="D168" s="394"/>
      <c r="E168" s="327"/>
      <c r="F168" s="436"/>
      <c r="G168" s="327"/>
      <c r="H168" s="341"/>
      <c r="I168" s="343"/>
      <c r="J168" s="342"/>
      <c r="K168" s="266" t="s">
        <v>44</v>
      </c>
      <c r="L168" s="182" t="s">
        <v>261</v>
      </c>
      <c r="M168" s="327"/>
      <c r="N168" s="327"/>
      <c r="O168" s="330"/>
      <c r="P168" s="270"/>
      <c r="Q168" s="61"/>
      <c r="R168" s="61"/>
      <c r="S168" s="61"/>
      <c r="T168" s="290"/>
      <c r="U168" s="325"/>
      <c r="V168" s="325"/>
      <c r="W168" s="325"/>
      <c r="X168" s="325"/>
      <c r="Y168" s="325"/>
      <c r="Z168" s="325"/>
      <c r="AA168" s="325"/>
      <c r="AB168" s="325"/>
      <c r="AC168" s="325"/>
      <c r="AD168" s="325"/>
      <c r="AE168" s="325"/>
      <c r="AF168" s="325"/>
      <c r="AG168" s="325"/>
      <c r="AH168" s="291"/>
    </row>
    <row r="169" spans="2:34" ht="39.75" customHeight="1" x14ac:dyDescent="0.25">
      <c r="B169" s="99"/>
      <c r="C169" s="389"/>
      <c r="D169" s="394"/>
      <c r="E169" s="327"/>
      <c r="F169" s="436"/>
      <c r="G169" s="327"/>
      <c r="H169" s="341"/>
      <c r="I169" s="343"/>
      <c r="J169" s="342"/>
      <c r="K169" s="266" t="s">
        <v>46</v>
      </c>
      <c r="L169" s="182" t="s">
        <v>262</v>
      </c>
      <c r="M169" s="327"/>
      <c r="N169" s="327"/>
      <c r="O169" s="330"/>
      <c r="P169" s="270"/>
      <c r="Q169" s="61"/>
      <c r="R169" s="61"/>
      <c r="S169" s="61"/>
      <c r="T169" s="290"/>
      <c r="U169" s="325"/>
      <c r="V169" s="325"/>
      <c r="W169" s="325"/>
      <c r="X169" s="325"/>
      <c r="Y169" s="325"/>
      <c r="Z169" s="325"/>
      <c r="AA169" s="325"/>
      <c r="AB169" s="325"/>
      <c r="AC169" s="325"/>
      <c r="AD169" s="325"/>
      <c r="AE169" s="325"/>
      <c r="AF169" s="325"/>
      <c r="AG169" s="325"/>
      <c r="AH169" s="291"/>
    </row>
    <row r="170" spans="2:34" ht="39.75" customHeight="1" x14ac:dyDescent="0.25">
      <c r="B170" s="99"/>
      <c r="C170" s="389"/>
      <c r="D170" s="394"/>
      <c r="E170" s="327"/>
      <c r="F170" s="436"/>
      <c r="G170" s="327"/>
      <c r="H170" s="341"/>
      <c r="I170" s="343"/>
      <c r="J170" s="342"/>
      <c r="K170" s="266" t="s">
        <v>48</v>
      </c>
      <c r="L170" s="182" t="s">
        <v>263</v>
      </c>
      <c r="M170" s="327"/>
      <c r="N170" s="327"/>
      <c r="O170" s="330"/>
      <c r="P170" s="270"/>
      <c r="Q170" s="61"/>
      <c r="R170" s="61"/>
      <c r="S170" s="61"/>
      <c r="T170" s="290"/>
      <c r="U170" s="325"/>
      <c r="V170" s="325"/>
      <c r="W170" s="325"/>
      <c r="X170" s="325"/>
      <c r="Y170" s="325"/>
      <c r="Z170" s="325"/>
      <c r="AA170" s="325"/>
      <c r="AB170" s="325"/>
      <c r="AC170" s="325"/>
      <c r="AD170" s="325"/>
      <c r="AE170" s="325"/>
      <c r="AF170" s="325"/>
      <c r="AG170" s="325"/>
      <c r="AH170" s="291"/>
    </row>
    <row r="171" spans="2:34" ht="39.75" customHeight="1" x14ac:dyDescent="0.25">
      <c r="B171" s="99"/>
      <c r="C171" s="389"/>
      <c r="D171" s="394"/>
      <c r="E171" s="327"/>
      <c r="F171" s="436"/>
      <c r="G171" s="327"/>
      <c r="H171" s="341"/>
      <c r="I171" s="343"/>
      <c r="J171" s="342"/>
      <c r="K171" s="266" t="s">
        <v>50</v>
      </c>
      <c r="L171" s="182" t="s">
        <v>264</v>
      </c>
      <c r="M171" s="327"/>
      <c r="N171" s="327"/>
      <c r="O171" s="330"/>
      <c r="P171" s="270"/>
      <c r="Q171" s="61"/>
      <c r="R171" s="61"/>
      <c r="S171" s="61"/>
      <c r="T171" s="290"/>
      <c r="U171" s="325"/>
      <c r="V171" s="325"/>
      <c r="W171" s="325"/>
      <c r="X171" s="325"/>
      <c r="Y171" s="325"/>
      <c r="Z171" s="325"/>
      <c r="AA171" s="325"/>
      <c r="AB171" s="325"/>
      <c r="AC171" s="325"/>
      <c r="AD171" s="325"/>
      <c r="AE171" s="325"/>
      <c r="AF171" s="325"/>
      <c r="AG171" s="325"/>
      <c r="AH171" s="291"/>
    </row>
    <row r="172" spans="2:34" ht="39.75" customHeight="1" x14ac:dyDescent="0.25">
      <c r="B172" s="99"/>
      <c r="C172" s="389"/>
      <c r="D172" s="394"/>
      <c r="E172" s="434" t="s">
        <v>265</v>
      </c>
      <c r="F172" s="437">
        <f>IF(SUM(N172:N181)=0,"",AVERAGE(N172:N181))</f>
        <v>50.5</v>
      </c>
      <c r="G172" s="338">
        <v>25</v>
      </c>
      <c r="H172" s="339" t="s">
        <v>266</v>
      </c>
      <c r="I172" s="343"/>
      <c r="J172" s="331" t="s">
        <v>267</v>
      </c>
      <c r="K172" s="266" t="s">
        <v>41</v>
      </c>
      <c r="L172" s="182" t="s">
        <v>268</v>
      </c>
      <c r="M172" s="328" t="s">
        <v>43</v>
      </c>
      <c r="N172" s="326">
        <v>81</v>
      </c>
      <c r="O172" s="329"/>
      <c r="P172" s="305"/>
      <c r="Q172" s="61"/>
      <c r="R172" s="61"/>
      <c r="S172" s="61"/>
      <c r="T172" s="290"/>
      <c r="U172" s="324"/>
      <c r="V172" s="324"/>
      <c r="W172" s="324">
        <f>IF($N$172="","",$N$172)</f>
        <v>81</v>
      </c>
      <c r="X172" s="324"/>
      <c r="Y172" s="324"/>
      <c r="Z172" s="324"/>
      <c r="AA172" s="324"/>
      <c r="AB172" s="324">
        <f>IF($N$172="","",$N$172)</f>
        <v>81</v>
      </c>
      <c r="AC172" s="324"/>
      <c r="AD172" s="324"/>
      <c r="AE172" s="324"/>
      <c r="AF172" s="324">
        <f>IF($N$172="","",$N$172)</f>
        <v>81</v>
      </c>
      <c r="AG172" s="324"/>
      <c r="AH172" s="291"/>
    </row>
    <row r="173" spans="2:34" ht="39.75" customHeight="1" x14ac:dyDescent="0.25">
      <c r="B173" s="99"/>
      <c r="C173" s="389"/>
      <c r="D173" s="394"/>
      <c r="E173" s="327"/>
      <c r="F173" s="436"/>
      <c r="G173" s="327"/>
      <c r="H173" s="341"/>
      <c r="I173" s="343"/>
      <c r="J173" s="342"/>
      <c r="K173" s="266" t="s">
        <v>44</v>
      </c>
      <c r="L173" s="182" t="s">
        <v>269</v>
      </c>
      <c r="M173" s="327"/>
      <c r="N173" s="327"/>
      <c r="O173" s="330"/>
      <c r="P173" s="305"/>
      <c r="Q173" s="61"/>
      <c r="R173" s="61"/>
      <c r="S173" s="61"/>
      <c r="T173" s="290"/>
      <c r="U173" s="325"/>
      <c r="V173" s="325"/>
      <c r="W173" s="325"/>
      <c r="X173" s="325"/>
      <c r="Y173" s="325"/>
      <c r="Z173" s="325"/>
      <c r="AA173" s="325"/>
      <c r="AB173" s="325"/>
      <c r="AC173" s="325"/>
      <c r="AD173" s="325"/>
      <c r="AE173" s="325"/>
      <c r="AF173" s="324"/>
      <c r="AG173" s="325"/>
      <c r="AH173" s="291"/>
    </row>
    <row r="174" spans="2:34" ht="39.75" customHeight="1" x14ac:dyDescent="0.25">
      <c r="B174" s="99"/>
      <c r="C174" s="389"/>
      <c r="D174" s="394"/>
      <c r="E174" s="327"/>
      <c r="F174" s="436"/>
      <c r="G174" s="327"/>
      <c r="H174" s="341"/>
      <c r="I174" s="343"/>
      <c r="J174" s="342"/>
      <c r="K174" s="266" t="s">
        <v>46</v>
      </c>
      <c r="L174" s="182" t="s">
        <v>270</v>
      </c>
      <c r="M174" s="327"/>
      <c r="N174" s="327"/>
      <c r="O174" s="330"/>
      <c r="P174" s="305"/>
      <c r="Q174" s="61"/>
      <c r="R174" s="61"/>
      <c r="S174" s="61"/>
      <c r="T174" s="290"/>
      <c r="U174" s="325"/>
      <c r="V174" s="325"/>
      <c r="W174" s="325"/>
      <c r="X174" s="325"/>
      <c r="Y174" s="325"/>
      <c r="Z174" s="325"/>
      <c r="AA174" s="325"/>
      <c r="AB174" s="325"/>
      <c r="AC174" s="325"/>
      <c r="AD174" s="325"/>
      <c r="AE174" s="325"/>
      <c r="AF174" s="324"/>
      <c r="AG174" s="325"/>
      <c r="AH174" s="291"/>
    </row>
    <row r="175" spans="2:34" ht="39.75" customHeight="1" x14ac:dyDescent="0.25">
      <c r="B175" s="99"/>
      <c r="C175" s="389"/>
      <c r="D175" s="394"/>
      <c r="E175" s="327"/>
      <c r="F175" s="436"/>
      <c r="G175" s="327"/>
      <c r="H175" s="341"/>
      <c r="I175" s="343"/>
      <c r="J175" s="342"/>
      <c r="K175" s="266" t="s">
        <v>48</v>
      </c>
      <c r="L175" s="182" t="s">
        <v>271</v>
      </c>
      <c r="M175" s="327"/>
      <c r="N175" s="327"/>
      <c r="O175" s="330"/>
      <c r="P175" s="305"/>
      <c r="Q175" s="61"/>
      <c r="R175" s="61"/>
      <c r="S175" s="61"/>
      <c r="T175" s="290"/>
      <c r="U175" s="325"/>
      <c r="V175" s="325"/>
      <c r="W175" s="325"/>
      <c r="X175" s="325"/>
      <c r="Y175" s="325"/>
      <c r="Z175" s="325"/>
      <c r="AA175" s="325"/>
      <c r="AB175" s="325"/>
      <c r="AC175" s="325"/>
      <c r="AD175" s="325"/>
      <c r="AE175" s="325"/>
      <c r="AF175" s="324"/>
      <c r="AG175" s="325"/>
      <c r="AH175" s="291"/>
    </row>
    <row r="176" spans="2:34" ht="39.75" customHeight="1" x14ac:dyDescent="0.25">
      <c r="B176" s="99"/>
      <c r="C176" s="389"/>
      <c r="D176" s="394"/>
      <c r="E176" s="327"/>
      <c r="F176" s="436"/>
      <c r="G176" s="327"/>
      <c r="H176" s="341"/>
      <c r="I176" s="343"/>
      <c r="J176" s="342"/>
      <c r="K176" s="266" t="s">
        <v>50</v>
      </c>
      <c r="L176" s="182" t="s">
        <v>272</v>
      </c>
      <c r="M176" s="327"/>
      <c r="N176" s="327"/>
      <c r="O176" s="330"/>
      <c r="P176" s="305"/>
      <c r="Q176" s="61"/>
      <c r="R176" s="61"/>
      <c r="S176" s="61"/>
      <c r="T176" s="290"/>
      <c r="U176" s="325"/>
      <c r="V176" s="325"/>
      <c r="W176" s="325"/>
      <c r="X176" s="325"/>
      <c r="Y176" s="325"/>
      <c r="Z176" s="325"/>
      <c r="AA176" s="325"/>
      <c r="AB176" s="325"/>
      <c r="AC176" s="325"/>
      <c r="AD176" s="325"/>
      <c r="AE176" s="325"/>
      <c r="AF176" s="324"/>
      <c r="AG176" s="325"/>
      <c r="AH176" s="291"/>
    </row>
    <row r="177" spans="2:34" ht="39.75" customHeight="1" x14ac:dyDescent="0.25">
      <c r="B177" s="99"/>
      <c r="C177" s="389"/>
      <c r="D177" s="394"/>
      <c r="E177" s="327"/>
      <c r="F177" s="436"/>
      <c r="G177" s="338">
        <v>26</v>
      </c>
      <c r="H177" s="339" t="s">
        <v>273</v>
      </c>
      <c r="I177" s="343"/>
      <c r="J177" s="331" t="s">
        <v>274</v>
      </c>
      <c r="K177" s="266" t="s">
        <v>41</v>
      </c>
      <c r="L177" s="182" t="s">
        <v>275</v>
      </c>
      <c r="M177" s="328" t="s">
        <v>43</v>
      </c>
      <c r="N177" s="326">
        <v>20</v>
      </c>
      <c r="O177" s="329"/>
      <c r="P177" s="305"/>
      <c r="Q177" s="61"/>
      <c r="R177" s="61"/>
      <c r="S177" s="61"/>
      <c r="T177" s="290"/>
      <c r="U177" s="324"/>
      <c r="V177" s="324"/>
      <c r="W177" s="324"/>
      <c r="X177" s="324"/>
      <c r="Y177" s="324"/>
      <c r="Z177" s="324"/>
      <c r="AA177" s="324"/>
      <c r="AB177" s="324"/>
      <c r="AC177" s="324"/>
      <c r="AD177" s="324"/>
      <c r="AE177" s="324">
        <f>IF($N$177="","",$N$177)</f>
        <v>20</v>
      </c>
      <c r="AF177" s="324">
        <f>IF($N$177="","",$N$177)</f>
        <v>20</v>
      </c>
      <c r="AG177" s="324"/>
      <c r="AH177" s="291"/>
    </row>
    <row r="178" spans="2:34" ht="39.75" customHeight="1" x14ac:dyDescent="0.25">
      <c r="B178" s="99"/>
      <c r="C178" s="389"/>
      <c r="D178" s="394"/>
      <c r="E178" s="327"/>
      <c r="F178" s="436"/>
      <c r="G178" s="327"/>
      <c r="H178" s="341"/>
      <c r="I178" s="343"/>
      <c r="J178" s="342"/>
      <c r="K178" s="266" t="s">
        <v>44</v>
      </c>
      <c r="L178" s="182" t="s">
        <v>276</v>
      </c>
      <c r="M178" s="327"/>
      <c r="N178" s="327"/>
      <c r="O178" s="330"/>
      <c r="P178" s="305"/>
      <c r="Q178" s="61"/>
      <c r="R178" s="61"/>
      <c r="S178" s="61"/>
      <c r="T178" s="290"/>
      <c r="U178" s="325"/>
      <c r="V178" s="325"/>
      <c r="W178" s="325"/>
      <c r="X178" s="325"/>
      <c r="Y178" s="325"/>
      <c r="Z178" s="325"/>
      <c r="AA178" s="325"/>
      <c r="AB178" s="325"/>
      <c r="AC178" s="325"/>
      <c r="AD178" s="325"/>
      <c r="AE178" s="324"/>
      <c r="AF178" s="324"/>
      <c r="AG178" s="325"/>
      <c r="AH178" s="291"/>
    </row>
    <row r="179" spans="2:34" ht="39.75" customHeight="1" x14ac:dyDescent="0.25">
      <c r="B179" s="99"/>
      <c r="C179" s="389"/>
      <c r="D179" s="394"/>
      <c r="E179" s="327"/>
      <c r="F179" s="436"/>
      <c r="G179" s="327"/>
      <c r="H179" s="341"/>
      <c r="I179" s="343"/>
      <c r="J179" s="342"/>
      <c r="K179" s="266" t="s">
        <v>46</v>
      </c>
      <c r="L179" s="182" t="s">
        <v>277</v>
      </c>
      <c r="M179" s="327"/>
      <c r="N179" s="327"/>
      <c r="O179" s="330"/>
      <c r="P179" s="305"/>
      <c r="Q179" s="61"/>
      <c r="R179" s="61"/>
      <c r="S179" s="61"/>
      <c r="T179" s="290"/>
      <c r="U179" s="325"/>
      <c r="V179" s="325"/>
      <c r="W179" s="325"/>
      <c r="X179" s="325"/>
      <c r="Y179" s="325"/>
      <c r="Z179" s="325"/>
      <c r="AA179" s="325"/>
      <c r="AB179" s="325"/>
      <c r="AC179" s="325"/>
      <c r="AD179" s="325"/>
      <c r="AE179" s="324"/>
      <c r="AF179" s="324"/>
      <c r="AG179" s="325"/>
      <c r="AH179" s="291"/>
    </row>
    <row r="180" spans="2:34" ht="39.75" customHeight="1" x14ac:dyDescent="0.25">
      <c r="B180" s="99"/>
      <c r="C180" s="389"/>
      <c r="D180" s="394"/>
      <c r="E180" s="327"/>
      <c r="F180" s="436"/>
      <c r="G180" s="327"/>
      <c r="H180" s="341"/>
      <c r="I180" s="343"/>
      <c r="J180" s="342"/>
      <c r="K180" s="266" t="s">
        <v>48</v>
      </c>
      <c r="L180" s="182" t="s">
        <v>278</v>
      </c>
      <c r="M180" s="327"/>
      <c r="N180" s="327"/>
      <c r="O180" s="330"/>
      <c r="P180" s="305"/>
      <c r="Q180" s="61"/>
      <c r="R180" s="61"/>
      <c r="S180" s="61"/>
      <c r="T180" s="290"/>
      <c r="U180" s="325"/>
      <c r="V180" s="325"/>
      <c r="W180" s="325"/>
      <c r="X180" s="325"/>
      <c r="Y180" s="325"/>
      <c r="Z180" s="325"/>
      <c r="AA180" s="325"/>
      <c r="AB180" s="325"/>
      <c r="AC180" s="325"/>
      <c r="AD180" s="325"/>
      <c r="AE180" s="324"/>
      <c r="AF180" s="324"/>
      <c r="AG180" s="325"/>
      <c r="AH180" s="291"/>
    </row>
    <row r="181" spans="2:34" ht="39.75" customHeight="1" x14ac:dyDescent="0.25">
      <c r="B181" s="99"/>
      <c r="C181" s="389"/>
      <c r="D181" s="394"/>
      <c r="E181" s="327"/>
      <c r="F181" s="436"/>
      <c r="G181" s="327"/>
      <c r="H181" s="341"/>
      <c r="I181" s="343"/>
      <c r="J181" s="342"/>
      <c r="K181" s="266" t="s">
        <v>50</v>
      </c>
      <c r="L181" s="182" t="s">
        <v>279</v>
      </c>
      <c r="M181" s="327"/>
      <c r="N181" s="327"/>
      <c r="O181" s="330"/>
      <c r="P181" s="305"/>
      <c r="Q181" s="61"/>
      <c r="R181" s="61"/>
      <c r="S181" s="61"/>
      <c r="T181" s="290"/>
      <c r="U181" s="325"/>
      <c r="V181" s="325"/>
      <c r="W181" s="325"/>
      <c r="X181" s="325"/>
      <c r="Y181" s="325"/>
      <c r="Z181" s="325"/>
      <c r="AA181" s="325"/>
      <c r="AB181" s="325"/>
      <c r="AC181" s="325"/>
      <c r="AD181" s="325"/>
      <c r="AE181" s="324"/>
      <c r="AF181" s="324"/>
      <c r="AG181" s="325"/>
      <c r="AH181" s="291"/>
    </row>
    <row r="182" spans="2:34" ht="39.75" customHeight="1" x14ac:dyDescent="0.25">
      <c r="B182" s="99"/>
      <c r="C182" s="389"/>
      <c r="D182" s="394"/>
      <c r="E182" s="434" t="s">
        <v>280</v>
      </c>
      <c r="F182" s="437">
        <f>IF(SUM(N182:N186)=0,"",AVERAGE(N182:N186))</f>
        <v>20</v>
      </c>
      <c r="G182" s="338">
        <v>27</v>
      </c>
      <c r="H182" s="339" t="s">
        <v>281</v>
      </c>
      <c r="I182" s="343"/>
      <c r="J182" s="331" t="s">
        <v>282</v>
      </c>
      <c r="K182" s="266" t="s">
        <v>41</v>
      </c>
      <c r="L182" s="240" t="s">
        <v>283</v>
      </c>
      <c r="M182" s="328" t="s">
        <v>129</v>
      </c>
      <c r="N182" s="326">
        <v>20</v>
      </c>
      <c r="O182" s="329"/>
      <c r="P182" s="270"/>
      <c r="Q182" s="61"/>
      <c r="R182" s="61"/>
      <c r="S182" s="61"/>
      <c r="T182" s="290"/>
      <c r="U182" s="324"/>
      <c r="V182" s="324"/>
      <c r="W182" s="324"/>
      <c r="X182" s="324"/>
      <c r="Y182" s="324"/>
      <c r="Z182" s="324"/>
      <c r="AA182" s="324"/>
      <c r="AB182" s="324"/>
      <c r="AC182" s="324"/>
      <c r="AD182" s="324"/>
      <c r="AE182" s="324">
        <f>IF(N182="","",N182)</f>
        <v>20</v>
      </c>
      <c r="AF182" s="324"/>
      <c r="AG182" s="324"/>
      <c r="AH182" s="291"/>
    </row>
    <row r="183" spans="2:34" ht="39.75" customHeight="1" x14ac:dyDescent="0.25">
      <c r="B183" s="99"/>
      <c r="C183" s="389"/>
      <c r="D183" s="394"/>
      <c r="E183" s="327"/>
      <c r="F183" s="436"/>
      <c r="G183" s="327"/>
      <c r="H183" s="341"/>
      <c r="I183" s="343"/>
      <c r="J183" s="342"/>
      <c r="K183" s="266" t="s">
        <v>44</v>
      </c>
      <c r="L183" s="182" t="s">
        <v>284</v>
      </c>
      <c r="M183" s="327"/>
      <c r="N183" s="327"/>
      <c r="O183" s="330"/>
      <c r="P183" s="270"/>
      <c r="Q183" s="61"/>
      <c r="R183" s="61"/>
      <c r="S183" s="61"/>
      <c r="T183" s="290"/>
      <c r="U183" s="325"/>
      <c r="V183" s="325"/>
      <c r="W183" s="325"/>
      <c r="X183" s="325"/>
      <c r="Y183" s="325"/>
      <c r="Z183" s="325"/>
      <c r="AA183" s="325"/>
      <c r="AB183" s="325"/>
      <c r="AC183" s="325"/>
      <c r="AD183" s="325"/>
      <c r="AE183" s="325"/>
      <c r="AF183" s="325"/>
      <c r="AG183" s="325"/>
      <c r="AH183" s="291"/>
    </row>
    <row r="184" spans="2:34" ht="39.75" customHeight="1" x14ac:dyDescent="0.25">
      <c r="B184" s="99"/>
      <c r="C184" s="389"/>
      <c r="D184" s="394"/>
      <c r="E184" s="327"/>
      <c r="F184" s="436"/>
      <c r="G184" s="327"/>
      <c r="H184" s="341"/>
      <c r="I184" s="343"/>
      <c r="J184" s="342"/>
      <c r="K184" s="266" t="s">
        <v>46</v>
      </c>
      <c r="L184" s="182" t="s">
        <v>285</v>
      </c>
      <c r="M184" s="327"/>
      <c r="N184" s="327"/>
      <c r="O184" s="330"/>
      <c r="P184" s="270"/>
      <c r="Q184" s="61"/>
      <c r="R184" s="61"/>
      <c r="S184" s="61"/>
      <c r="T184" s="290"/>
      <c r="U184" s="325"/>
      <c r="V184" s="325"/>
      <c r="W184" s="325"/>
      <c r="X184" s="325"/>
      <c r="Y184" s="325"/>
      <c r="Z184" s="325"/>
      <c r="AA184" s="325"/>
      <c r="AB184" s="325"/>
      <c r="AC184" s="325"/>
      <c r="AD184" s="325"/>
      <c r="AE184" s="325"/>
      <c r="AF184" s="325"/>
      <c r="AG184" s="325"/>
      <c r="AH184" s="291"/>
    </row>
    <row r="185" spans="2:34" ht="39.75" customHeight="1" x14ac:dyDescent="0.25">
      <c r="B185" s="99"/>
      <c r="C185" s="389"/>
      <c r="D185" s="394"/>
      <c r="E185" s="327"/>
      <c r="F185" s="436"/>
      <c r="G185" s="327"/>
      <c r="H185" s="341"/>
      <c r="I185" s="343"/>
      <c r="J185" s="342"/>
      <c r="K185" s="266" t="s">
        <v>48</v>
      </c>
      <c r="L185" s="182" t="s">
        <v>286</v>
      </c>
      <c r="M185" s="327"/>
      <c r="N185" s="327"/>
      <c r="O185" s="330"/>
      <c r="P185" s="270"/>
      <c r="Q185" s="61"/>
      <c r="R185" s="61"/>
      <c r="S185" s="61"/>
      <c r="T185" s="290"/>
      <c r="U185" s="325"/>
      <c r="V185" s="325"/>
      <c r="W185" s="325"/>
      <c r="X185" s="325"/>
      <c r="Y185" s="325"/>
      <c r="Z185" s="325"/>
      <c r="AA185" s="325"/>
      <c r="AB185" s="325"/>
      <c r="AC185" s="325"/>
      <c r="AD185" s="325"/>
      <c r="AE185" s="325"/>
      <c r="AF185" s="325"/>
      <c r="AG185" s="325"/>
      <c r="AH185" s="291"/>
    </row>
    <row r="186" spans="2:34" ht="39.75" customHeight="1" x14ac:dyDescent="0.25">
      <c r="B186" s="99"/>
      <c r="C186" s="389"/>
      <c r="D186" s="394"/>
      <c r="E186" s="327"/>
      <c r="F186" s="436"/>
      <c r="G186" s="327"/>
      <c r="H186" s="341"/>
      <c r="I186" s="343"/>
      <c r="J186" s="342"/>
      <c r="K186" s="266" t="s">
        <v>50</v>
      </c>
      <c r="L186" s="182" t="s">
        <v>287</v>
      </c>
      <c r="M186" s="327"/>
      <c r="N186" s="327"/>
      <c r="O186" s="330"/>
      <c r="P186" s="270"/>
      <c r="Q186" s="61"/>
      <c r="R186" s="61"/>
      <c r="S186" s="61"/>
      <c r="T186" s="290"/>
      <c r="U186" s="325"/>
      <c r="V186" s="325"/>
      <c r="W186" s="325"/>
      <c r="X186" s="325"/>
      <c r="Y186" s="325"/>
      <c r="Z186" s="325"/>
      <c r="AA186" s="325"/>
      <c r="AB186" s="325"/>
      <c r="AC186" s="325"/>
      <c r="AD186" s="325"/>
      <c r="AE186" s="325"/>
      <c r="AF186" s="325"/>
      <c r="AG186" s="325"/>
      <c r="AH186" s="291"/>
    </row>
    <row r="187" spans="2:34" ht="39.75" customHeight="1" x14ac:dyDescent="0.25">
      <c r="B187" s="99"/>
      <c r="C187" s="389"/>
      <c r="D187" s="394"/>
      <c r="E187" s="434" t="s">
        <v>288</v>
      </c>
      <c r="F187" s="437">
        <f>IF(SUM(N187:N191)=0,"",AVERAGE(N187:N191))</f>
        <v>90</v>
      </c>
      <c r="G187" s="338">
        <v>28</v>
      </c>
      <c r="H187" s="339" t="s">
        <v>289</v>
      </c>
      <c r="I187" s="343"/>
      <c r="J187" s="331" t="s">
        <v>290</v>
      </c>
      <c r="K187" s="266" t="s">
        <v>41</v>
      </c>
      <c r="L187" s="240" t="s">
        <v>291</v>
      </c>
      <c r="M187" s="328" t="s">
        <v>129</v>
      </c>
      <c r="N187" s="326">
        <v>90</v>
      </c>
      <c r="O187" s="329"/>
      <c r="P187" s="270"/>
      <c r="Q187" s="61"/>
      <c r="R187" s="61"/>
      <c r="S187" s="61"/>
      <c r="T187" s="290"/>
      <c r="U187" s="324"/>
      <c r="V187" s="324"/>
      <c r="W187" s="324"/>
      <c r="X187" s="324"/>
      <c r="Y187" s="324"/>
      <c r="Z187" s="324">
        <f>IF($N$192="","",$N$192)</f>
        <v>90</v>
      </c>
      <c r="AA187" s="324"/>
      <c r="AB187" s="324">
        <f>IF($N$192="","",$N$192)</f>
        <v>90</v>
      </c>
      <c r="AC187" s="324">
        <f>IF($N$192="","",$N$192)</f>
        <v>90</v>
      </c>
      <c r="AD187" s="324">
        <f>IF($N$192="","",$N$192)</f>
        <v>90</v>
      </c>
      <c r="AE187" s="324"/>
      <c r="AF187" s="324"/>
      <c r="AG187" s="324"/>
      <c r="AH187" s="291"/>
    </row>
    <row r="188" spans="2:34" ht="39.75" customHeight="1" x14ac:dyDescent="0.25">
      <c r="B188" s="99"/>
      <c r="C188" s="389"/>
      <c r="D188" s="394"/>
      <c r="E188" s="327"/>
      <c r="F188" s="436"/>
      <c r="G188" s="327"/>
      <c r="H188" s="341"/>
      <c r="I188" s="343"/>
      <c r="J188" s="342"/>
      <c r="K188" s="266" t="s">
        <v>44</v>
      </c>
      <c r="L188" s="182" t="s">
        <v>292</v>
      </c>
      <c r="M188" s="327"/>
      <c r="N188" s="327"/>
      <c r="O188" s="330"/>
      <c r="P188" s="270"/>
      <c r="Q188" s="61"/>
      <c r="R188" s="61"/>
      <c r="S188" s="61"/>
      <c r="T188" s="290"/>
      <c r="U188" s="325"/>
      <c r="V188" s="325"/>
      <c r="W188" s="325"/>
      <c r="X188" s="325"/>
      <c r="Y188" s="325"/>
      <c r="Z188" s="325"/>
      <c r="AA188" s="325"/>
      <c r="AB188" s="325"/>
      <c r="AC188" s="325"/>
      <c r="AD188" s="325"/>
      <c r="AE188" s="325"/>
      <c r="AF188" s="325"/>
      <c r="AG188" s="325"/>
      <c r="AH188" s="291"/>
    </row>
    <row r="189" spans="2:34" ht="39.75" customHeight="1" x14ac:dyDescent="0.25">
      <c r="B189" s="99"/>
      <c r="C189" s="389"/>
      <c r="D189" s="394"/>
      <c r="E189" s="327"/>
      <c r="F189" s="436"/>
      <c r="G189" s="327"/>
      <c r="H189" s="341"/>
      <c r="I189" s="343"/>
      <c r="J189" s="342"/>
      <c r="K189" s="266" t="s">
        <v>46</v>
      </c>
      <c r="L189" s="182" t="s">
        <v>293</v>
      </c>
      <c r="M189" s="327"/>
      <c r="N189" s="327"/>
      <c r="O189" s="330"/>
      <c r="P189" s="270"/>
      <c r="Q189" s="61"/>
      <c r="R189" s="61"/>
      <c r="S189" s="61"/>
      <c r="T189" s="290"/>
      <c r="U189" s="325"/>
      <c r="V189" s="325"/>
      <c r="W189" s="325"/>
      <c r="X189" s="325"/>
      <c r="Y189" s="325"/>
      <c r="Z189" s="325"/>
      <c r="AA189" s="325"/>
      <c r="AB189" s="325"/>
      <c r="AC189" s="325"/>
      <c r="AD189" s="325"/>
      <c r="AE189" s="325"/>
      <c r="AF189" s="325"/>
      <c r="AG189" s="325"/>
      <c r="AH189" s="291"/>
    </row>
    <row r="190" spans="2:34" ht="39.75" customHeight="1" x14ac:dyDescent="0.25">
      <c r="B190" s="99"/>
      <c r="C190" s="389"/>
      <c r="D190" s="394"/>
      <c r="E190" s="327"/>
      <c r="F190" s="436"/>
      <c r="G190" s="327"/>
      <c r="H190" s="341"/>
      <c r="I190" s="343"/>
      <c r="J190" s="342"/>
      <c r="K190" s="266" t="s">
        <v>48</v>
      </c>
      <c r="L190" s="182" t="s">
        <v>294</v>
      </c>
      <c r="M190" s="327"/>
      <c r="N190" s="327"/>
      <c r="O190" s="330"/>
      <c r="P190" s="270"/>
      <c r="Q190" s="61"/>
      <c r="R190" s="61"/>
      <c r="S190" s="61"/>
      <c r="T190" s="290"/>
      <c r="U190" s="325"/>
      <c r="V190" s="325"/>
      <c r="W190" s="325"/>
      <c r="X190" s="325"/>
      <c r="Y190" s="325"/>
      <c r="Z190" s="325"/>
      <c r="AA190" s="325"/>
      <c r="AB190" s="325"/>
      <c r="AC190" s="325"/>
      <c r="AD190" s="325"/>
      <c r="AE190" s="325"/>
      <c r="AF190" s="325"/>
      <c r="AG190" s="325"/>
      <c r="AH190" s="291"/>
    </row>
    <row r="191" spans="2:34" ht="39.75" customHeight="1" x14ac:dyDescent="0.25">
      <c r="B191" s="99"/>
      <c r="C191" s="389"/>
      <c r="D191" s="394"/>
      <c r="E191" s="384"/>
      <c r="F191" s="439"/>
      <c r="G191" s="384"/>
      <c r="H191" s="448"/>
      <c r="I191" s="449"/>
      <c r="J191" s="432"/>
      <c r="K191" s="304" t="s">
        <v>50</v>
      </c>
      <c r="L191" s="179" t="s">
        <v>295</v>
      </c>
      <c r="M191" s="384"/>
      <c r="N191" s="384"/>
      <c r="O191" s="443"/>
      <c r="P191" s="270"/>
      <c r="Q191" s="61"/>
      <c r="R191" s="61"/>
      <c r="S191" s="61"/>
      <c r="T191" s="290"/>
      <c r="U191" s="325"/>
      <c r="V191" s="325"/>
      <c r="W191" s="325"/>
      <c r="X191" s="325"/>
      <c r="Y191" s="325"/>
      <c r="Z191" s="325"/>
      <c r="AA191" s="325"/>
      <c r="AB191" s="325"/>
      <c r="AC191" s="325"/>
      <c r="AD191" s="325"/>
      <c r="AE191" s="325"/>
      <c r="AF191" s="325"/>
      <c r="AG191" s="325"/>
      <c r="AH191" s="291"/>
    </row>
    <row r="192" spans="2:34" ht="39.75" customHeight="1" x14ac:dyDescent="0.25">
      <c r="B192" s="99"/>
      <c r="C192" s="389"/>
      <c r="D192" s="394"/>
      <c r="E192" s="434" t="s">
        <v>296</v>
      </c>
      <c r="F192" s="437">
        <f>IF(SUM(N192:N196)=0,"",AVERAGE(N192:N196))</f>
        <v>90</v>
      </c>
      <c r="G192" s="338">
        <v>29</v>
      </c>
      <c r="H192" s="339" t="s">
        <v>297</v>
      </c>
      <c r="I192" s="343"/>
      <c r="J192" s="331" t="s">
        <v>298</v>
      </c>
      <c r="K192" s="266" t="s">
        <v>41</v>
      </c>
      <c r="L192" s="458" t="s">
        <v>299</v>
      </c>
      <c r="M192" s="328" t="s">
        <v>129</v>
      </c>
      <c r="N192" s="326">
        <v>90</v>
      </c>
      <c r="O192" s="329"/>
      <c r="P192" s="270"/>
      <c r="Q192" s="61"/>
      <c r="R192" s="61"/>
      <c r="S192" s="61"/>
      <c r="T192" s="290"/>
      <c r="U192" s="324"/>
      <c r="V192" s="324"/>
      <c r="W192" s="324"/>
      <c r="X192" s="324"/>
      <c r="Y192" s="324"/>
      <c r="Z192" s="324">
        <f>IF($N$192="","",$N$192)</f>
        <v>90</v>
      </c>
      <c r="AA192" s="324"/>
      <c r="AB192" s="324"/>
      <c r="AC192" s="324"/>
      <c r="AD192" s="324">
        <f>IF($N$192="","",$N$192)</f>
        <v>90</v>
      </c>
      <c r="AE192" s="324"/>
      <c r="AF192" s="324">
        <f>IF($N$192="","",$N$192)</f>
        <v>90</v>
      </c>
      <c r="AG192" s="324">
        <f>IF($N$192="","",$N$192)</f>
        <v>90</v>
      </c>
      <c r="AH192" s="291"/>
    </row>
    <row r="193" spans="2:34" ht="39.75" customHeight="1" x14ac:dyDescent="0.25">
      <c r="B193" s="99"/>
      <c r="C193" s="390"/>
      <c r="D193" s="395"/>
      <c r="E193" s="327"/>
      <c r="F193" s="436"/>
      <c r="G193" s="327"/>
      <c r="H193" s="341"/>
      <c r="I193" s="343"/>
      <c r="J193" s="342"/>
      <c r="K193" s="266" t="s">
        <v>44</v>
      </c>
      <c r="L193" s="459"/>
      <c r="M193" s="327"/>
      <c r="N193" s="327"/>
      <c r="O193" s="330"/>
      <c r="P193" s="270"/>
      <c r="Q193" s="61"/>
      <c r="R193" s="61"/>
      <c r="S193" s="61"/>
      <c r="T193" s="290"/>
      <c r="U193" s="325"/>
      <c r="V193" s="325"/>
      <c r="W193" s="325"/>
      <c r="X193" s="325"/>
      <c r="Y193" s="325"/>
      <c r="Z193" s="325"/>
      <c r="AA193" s="325"/>
      <c r="AB193" s="325"/>
      <c r="AC193" s="325"/>
      <c r="AD193" s="325"/>
      <c r="AE193" s="325"/>
      <c r="AF193" s="325"/>
      <c r="AG193" s="325"/>
      <c r="AH193" s="291"/>
    </row>
    <row r="194" spans="2:34" ht="39.75" customHeight="1" x14ac:dyDescent="0.25">
      <c r="B194" s="99"/>
      <c r="C194" s="390"/>
      <c r="D194" s="395"/>
      <c r="E194" s="327"/>
      <c r="F194" s="436"/>
      <c r="G194" s="327"/>
      <c r="H194" s="341"/>
      <c r="I194" s="343"/>
      <c r="J194" s="342"/>
      <c r="K194" s="266" t="s">
        <v>46</v>
      </c>
      <c r="L194" s="459"/>
      <c r="M194" s="327"/>
      <c r="N194" s="327"/>
      <c r="O194" s="330"/>
      <c r="P194" s="270"/>
      <c r="Q194" s="61"/>
      <c r="R194" s="61"/>
      <c r="S194" s="61"/>
      <c r="T194" s="290"/>
      <c r="U194" s="325"/>
      <c r="V194" s="325"/>
      <c r="W194" s="325"/>
      <c r="X194" s="325"/>
      <c r="Y194" s="325"/>
      <c r="Z194" s="325"/>
      <c r="AA194" s="325"/>
      <c r="AB194" s="325"/>
      <c r="AC194" s="325"/>
      <c r="AD194" s="325"/>
      <c r="AE194" s="325"/>
      <c r="AF194" s="325"/>
      <c r="AG194" s="325"/>
      <c r="AH194" s="291"/>
    </row>
    <row r="195" spans="2:34" ht="39.75" customHeight="1" x14ac:dyDescent="0.25">
      <c r="B195" s="99"/>
      <c r="C195" s="390"/>
      <c r="D195" s="395"/>
      <c r="E195" s="327"/>
      <c r="F195" s="436"/>
      <c r="G195" s="327"/>
      <c r="H195" s="341"/>
      <c r="I195" s="343"/>
      <c r="J195" s="342"/>
      <c r="K195" s="266" t="s">
        <v>48</v>
      </c>
      <c r="L195" s="459"/>
      <c r="M195" s="327"/>
      <c r="N195" s="327"/>
      <c r="O195" s="330"/>
      <c r="P195" s="270"/>
      <c r="Q195" s="61"/>
      <c r="R195" s="61"/>
      <c r="S195" s="61"/>
      <c r="T195" s="290"/>
      <c r="U195" s="325"/>
      <c r="V195" s="325"/>
      <c r="W195" s="325"/>
      <c r="X195" s="325"/>
      <c r="Y195" s="325"/>
      <c r="Z195" s="325"/>
      <c r="AA195" s="325"/>
      <c r="AB195" s="325"/>
      <c r="AC195" s="325"/>
      <c r="AD195" s="325"/>
      <c r="AE195" s="325"/>
      <c r="AF195" s="325"/>
      <c r="AG195" s="325"/>
      <c r="AH195" s="291"/>
    </row>
    <row r="196" spans="2:34" ht="39.75" customHeight="1" x14ac:dyDescent="0.25">
      <c r="B196" s="99"/>
      <c r="C196" s="391"/>
      <c r="D196" s="396"/>
      <c r="E196" s="384"/>
      <c r="F196" s="439"/>
      <c r="G196" s="384"/>
      <c r="H196" s="448"/>
      <c r="I196" s="449"/>
      <c r="J196" s="342"/>
      <c r="K196" s="266" t="s">
        <v>50</v>
      </c>
      <c r="L196" s="460"/>
      <c r="M196" s="384"/>
      <c r="N196" s="384"/>
      <c r="O196" s="443"/>
      <c r="P196" s="270"/>
      <c r="Q196" s="61"/>
      <c r="R196" s="61"/>
      <c r="S196" s="61"/>
      <c r="T196" s="290"/>
      <c r="U196" s="325"/>
      <c r="V196" s="325"/>
      <c r="W196" s="325"/>
      <c r="X196" s="325"/>
      <c r="Y196" s="325"/>
      <c r="Z196" s="325"/>
      <c r="AA196" s="325"/>
      <c r="AB196" s="325"/>
      <c r="AC196" s="325"/>
      <c r="AD196" s="325"/>
      <c r="AE196" s="325"/>
      <c r="AF196" s="325"/>
      <c r="AG196" s="325"/>
      <c r="AH196" s="291"/>
    </row>
    <row r="197" spans="2:34" ht="39.75" customHeight="1" x14ac:dyDescent="0.25">
      <c r="B197" s="99"/>
      <c r="C197" s="388" t="s">
        <v>300</v>
      </c>
      <c r="D197" s="392">
        <f>IF(SUM(N197:N594)=0,"",AVERAGE(N197:N594))</f>
        <v>76.265822784810126</v>
      </c>
      <c r="E197" s="433" t="s">
        <v>288</v>
      </c>
      <c r="F197" s="435">
        <f>IF(SUM(N197:N201)=0,"",AVERAGE(N197:N201))</f>
        <v>90</v>
      </c>
      <c r="G197" s="385">
        <v>30</v>
      </c>
      <c r="H197" s="430" t="s">
        <v>301</v>
      </c>
      <c r="I197" s="431"/>
      <c r="J197" s="386" t="s">
        <v>302</v>
      </c>
      <c r="K197" s="298" t="s">
        <v>41</v>
      </c>
      <c r="L197" s="299" t="s">
        <v>303</v>
      </c>
      <c r="M197" s="422" t="s">
        <v>304</v>
      </c>
      <c r="N197" s="454">
        <v>90</v>
      </c>
      <c r="O197" s="455"/>
      <c r="P197" s="270"/>
      <c r="Q197" s="61"/>
      <c r="R197" s="61"/>
      <c r="S197" s="61"/>
      <c r="T197" s="290"/>
      <c r="U197" s="324"/>
      <c r="V197" s="324"/>
      <c r="W197" s="324">
        <f>IF($N$197="","",$N$197)</f>
        <v>90</v>
      </c>
      <c r="X197" s="324"/>
      <c r="Y197" s="324"/>
      <c r="Z197" s="324">
        <f>IF($N$197="","",$N$197)</f>
        <v>90</v>
      </c>
      <c r="AA197" s="324"/>
      <c r="AB197" s="324">
        <f>IF($N$197="","",$N$197)</f>
        <v>90</v>
      </c>
      <c r="AC197" s="324">
        <f>IF($N$197="","",$N$197)</f>
        <v>90</v>
      </c>
      <c r="AD197" s="324">
        <f>IF($N$197="","",$N$197)</f>
        <v>90</v>
      </c>
      <c r="AE197" s="324"/>
      <c r="AF197" s="324"/>
      <c r="AG197" s="324"/>
      <c r="AH197" s="291"/>
    </row>
    <row r="198" spans="2:34" ht="39.75" customHeight="1" x14ac:dyDescent="0.25">
      <c r="B198" s="99"/>
      <c r="C198" s="389"/>
      <c r="D198" s="393"/>
      <c r="E198" s="327"/>
      <c r="F198" s="436"/>
      <c r="G198" s="327"/>
      <c r="H198" s="341"/>
      <c r="I198" s="343"/>
      <c r="J198" s="342"/>
      <c r="K198" s="266" t="s">
        <v>44</v>
      </c>
      <c r="L198" s="182" t="s">
        <v>305</v>
      </c>
      <c r="M198" s="327"/>
      <c r="N198" s="327"/>
      <c r="O198" s="330"/>
      <c r="P198" s="270"/>
      <c r="Q198" s="61"/>
      <c r="R198" s="61"/>
      <c r="S198" s="61"/>
      <c r="T198" s="290"/>
      <c r="U198" s="325"/>
      <c r="V198" s="325"/>
      <c r="W198" s="325"/>
      <c r="X198" s="325"/>
      <c r="Y198" s="325"/>
      <c r="Z198" s="325"/>
      <c r="AA198" s="325"/>
      <c r="AB198" s="325"/>
      <c r="AC198" s="325"/>
      <c r="AD198" s="325"/>
      <c r="AE198" s="325"/>
      <c r="AF198" s="325"/>
      <c r="AG198" s="325"/>
      <c r="AH198" s="291"/>
    </row>
    <row r="199" spans="2:34" ht="39.75" customHeight="1" x14ac:dyDescent="0.25">
      <c r="B199" s="99"/>
      <c r="C199" s="389"/>
      <c r="D199" s="393"/>
      <c r="E199" s="327"/>
      <c r="F199" s="436"/>
      <c r="G199" s="327"/>
      <c r="H199" s="341"/>
      <c r="I199" s="343"/>
      <c r="J199" s="342"/>
      <c r="K199" s="266" t="s">
        <v>46</v>
      </c>
      <c r="L199" s="182" t="s">
        <v>306</v>
      </c>
      <c r="M199" s="327"/>
      <c r="N199" s="327"/>
      <c r="O199" s="330"/>
      <c r="P199" s="270"/>
      <c r="Q199" s="61"/>
      <c r="R199" s="61"/>
      <c r="S199" s="61"/>
      <c r="T199" s="290"/>
      <c r="U199" s="325"/>
      <c r="V199" s="325"/>
      <c r="W199" s="325"/>
      <c r="X199" s="325"/>
      <c r="Y199" s="325"/>
      <c r="Z199" s="325"/>
      <c r="AA199" s="325"/>
      <c r="AB199" s="325"/>
      <c r="AC199" s="325"/>
      <c r="AD199" s="325"/>
      <c r="AE199" s="325"/>
      <c r="AF199" s="325"/>
      <c r="AG199" s="325"/>
      <c r="AH199" s="291"/>
    </row>
    <row r="200" spans="2:34" ht="39.75" customHeight="1" x14ac:dyDescent="0.25">
      <c r="B200" s="99"/>
      <c r="C200" s="389"/>
      <c r="D200" s="393"/>
      <c r="E200" s="327"/>
      <c r="F200" s="436"/>
      <c r="G200" s="327"/>
      <c r="H200" s="341"/>
      <c r="I200" s="343"/>
      <c r="J200" s="342"/>
      <c r="K200" s="266" t="s">
        <v>48</v>
      </c>
      <c r="L200" s="182" t="s">
        <v>307</v>
      </c>
      <c r="M200" s="327"/>
      <c r="N200" s="327"/>
      <c r="O200" s="330"/>
      <c r="P200" s="270"/>
      <c r="Q200" s="61"/>
      <c r="R200" s="61"/>
      <c r="S200" s="61"/>
      <c r="T200" s="290"/>
      <c r="U200" s="325"/>
      <c r="V200" s="325"/>
      <c r="W200" s="325"/>
      <c r="X200" s="325"/>
      <c r="Y200" s="325"/>
      <c r="Z200" s="325"/>
      <c r="AA200" s="325"/>
      <c r="AB200" s="325"/>
      <c r="AC200" s="325"/>
      <c r="AD200" s="325"/>
      <c r="AE200" s="325"/>
      <c r="AF200" s="325"/>
      <c r="AG200" s="325"/>
      <c r="AH200" s="291"/>
    </row>
    <row r="201" spans="2:34" ht="39.75" customHeight="1" x14ac:dyDescent="0.25">
      <c r="B201" s="99"/>
      <c r="C201" s="389"/>
      <c r="D201" s="393"/>
      <c r="E201" s="327"/>
      <c r="F201" s="436"/>
      <c r="G201" s="327"/>
      <c r="H201" s="341"/>
      <c r="I201" s="343"/>
      <c r="J201" s="342"/>
      <c r="K201" s="266" t="s">
        <v>50</v>
      </c>
      <c r="L201" s="182" t="s">
        <v>308</v>
      </c>
      <c r="M201" s="327"/>
      <c r="N201" s="327"/>
      <c r="O201" s="330"/>
      <c r="P201" s="270"/>
      <c r="Q201" s="61"/>
      <c r="R201" s="61"/>
      <c r="S201" s="61"/>
      <c r="T201" s="290"/>
      <c r="U201" s="325"/>
      <c r="V201" s="325"/>
      <c r="W201" s="325"/>
      <c r="X201" s="325"/>
      <c r="Y201" s="325"/>
      <c r="Z201" s="325"/>
      <c r="AA201" s="325"/>
      <c r="AB201" s="325"/>
      <c r="AC201" s="325"/>
      <c r="AD201" s="325"/>
      <c r="AE201" s="325"/>
      <c r="AF201" s="325"/>
      <c r="AG201" s="325"/>
      <c r="AH201" s="291"/>
    </row>
    <row r="202" spans="2:34" ht="39.75" customHeight="1" x14ac:dyDescent="0.25">
      <c r="B202" s="99"/>
      <c r="C202" s="389"/>
      <c r="D202" s="394"/>
      <c r="E202" s="434" t="s">
        <v>66</v>
      </c>
      <c r="F202" s="437">
        <f>IF(SUM(N202:N221)=0,"",AVERAGE(N202:N221))</f>
        <v>67.5</v>
      </c>
      <c r="G202" s="338">
        <v>31</v>
      </c>
      <c r="H202" s="339" t="s">
        <v>309</v>
      </c>
      <c r="I202" s="343"/>
      <c r="J202" s="331" t="s">
        <v>310</v>
      </c>
      <c r="K202" s="266" t="s">
        <v>41</v>
      </c>
      <c r="L202" s="240" t="s">
        <v>311</v>
      </c>
      <c r="M202" s="328" t="s">
        <v>43</v>
      </c>
      <c r="N202" s="326">
        <v>90</v>
      </c>
      <c r="O202" s="329"/>
      <c r="P202" s="270"/>
      <c r="Q202" s="61"/>
      <c r="R202" s="61"/>
      <c r="S202" s="61"/>
      <c r="T202" s="290"/>
      <c r="U202" s="324"/>
      <c r="V202" s="324"/>
      <c r="W202" s="324"/>
      <c r="X202" s="324"/>
      <c r="Y202" s="324"/>
      <c r="Z202" s="324"/>
      <c r="AA202" s="324"/>
      <c r="AB202" s="324"/>
      <c r="AC202" s="324"/>
      <c r="AD202" s="324"/>
      <c r="AE202" s="324"/>
      <c r="AF202" s="324"/>
      <c r="AG202" s="324">
        <f>IF(N202="","",N202)</f>
        <v>90</v>
      </c>
      <c r="AH202" s="291"/>
    </row>
    <row r="203" spans="2:34" ht="39.75" customHeight="1" x14ac:dyDescent="0.25">
      <c r="B203" s="99"/>
      <c r="C203" s="389"/>
      <c r="D203" s="394"/>
      <c r="E203" s="434"/>
      <c r="F203" s="437"/>
      <c r="G203" s="327"/>
      <c r="H203" s="341"/>
      <c r="I203" s="343"/>
      <c r="J203" s="342"/>
      <c r="K203" s="266" t="s">
        <v>44</v>
      </c>
      <c r="L203" s="182" t="s">
        <v>312</v>
      </c>
      <c r="M203" s="327"/>
      <c r="N203" s="327"/>
      <c r="O203" s="330"/>
      <c r="P203" s="270"/>
      <c r="Q203" s="61"/>
      <c r="R203" s="61"/>
      <c r="S203" s="61"/>
      <c r="T203" s="290"/>
      <c r="U203" s="325"/>
      <c r="V203" s="325"/>
      <c r="W203" s="325"/>
      <c r="X203" s="325"/>
      <c r="Y203" s="325"/>
      <c r="Z203" s="325"/>
      <c r="AA203" s="325"/>
      <c r="AB203" s="325"/>
      <c r="AC203" s="325"/>
      <c r="AD203" s="325"/>
      <c r="AE203" s="325"/>
      <c r="AF203" s="325"/>
      <c r="AG203" s="325"/>
      <c r="AH203" s="291"/>
    </row>
    <row r="204" spans="2:34" ht="39.75" customHeight="1" x14ac:dyDescent="0.25">
      <c r="B204" s="99"/>
      <c r="C204" s="389"/>
      <c r="D204" s="394"/>
      <c r="E204" s="434"/>
      <c r="F204" s="437"/>
      <c r="G204" s="327"/>
      <c r="H204" s="341"/>
      <c r="I204" s="343"/>
      <c r="J204" s="342"/>
      <c r="K204" s="266" t="s">
        <v>46</v>
      </c>
      <c r="L204" s="182" t="s">
        <v>313</v>
      </c>
      <c r="M204" s="327"/>
      <c r="N204" s="327"/>
      <c r="O204" s="330"/>
      <c r="P204" s="270"/>
      <c r="Q204" s="61"/>
      <c r="R204" s="61"/>
      <c r="S204" s="61"/>
      <c r="T204" s="290"/>
      <c r="U204" s="325"/>
      <c r="V204" s="325"/>
      <c r="W204" s="325"/>
      <c r="X204" s="325"/>
      <c r="Y204" s="325"/>
      <c r="Z204" s="325"/>
      <c r="AA204" s="325"/>
      <c r="AB204" s="325"/>
      <c r="AC204" s="325"/>
      <c r="AD204" s="325"/>
      <c r="AE204" s="325"/>
      <c r="AF204" s="325"/>
      <c r="AG204" s="325"/>
      <c r="AH204" s="291"/>
    </row>
    <row r="205" spans="2:34" ht="39.75" customHeight="1" x14ac:dyDescent="0.25">
      <c r="B205" s="99"/>
      <c r="C205" s="389"/>
      <c r="D205" s="394"/>
      <c r="E205" s="434"/>
      <c r="F205" s="437"/>
      <c r="G205" s="327"/>
      <c r="H205" s="341"/>
      <c r="I205" s="343"/>
      <c r="J205" s="342"/>
      <c r="K205" s="266" t="s">
        <v>48</v>
      </c>
      <c r="L205" s="182" t="s">
        <v>314</v>
      </c>
      <c r="M205" s="327"/>
      <c r="N205" s="327"/>
      <c r="O205" s="330"/>
      <c r="P205" s="270"/>
      <c r="Q205" s="61"/>
      <c r="R205" s="61"/>
      <c r="S205" s="61"/>
      <c r="T205" s="290"/>
      <c r="U205" s="325"/>
      <c r="V205" s="325"/>
      <c r="W205" s="325"/>
      <c r="X205" s="325"/>
      <c r="Y205" s="325"/>
      <c r="Z205" s="325"/>
      <c r="AA205" s="325"/>
      <c r="AB205" s="325"/>
      <c r="AC205" s="325"/>
      <c r="AD205" s="325"/>
      <c r="AE205" s="325"/>
      <c r="AF205" s="325"/>
      <c r="AG205" s="325"/>
      <c r="AH205" s="291"/>
    </row>
    <row r="206" spans="2:34" ht="39.75" customHeight="1" x14ac:dyDescent="0.25">
      <c r="B206" s="99"/>
      <c r="C206" s="389"/>
      <c r="D206" s="394"/>
      <c r="E206" s="434"/>
      <c r="F206" s="437"/>
      <c r="G206" s="327"/>
      <c r="H206" s="341"/>
      <c r="I206" s="343"/>
      <c r="J206" s="342"/>
      <c r="K206" s="266" t="s">
        <v>50</v>
      </c>
      <c r="L206" s="182" t="s">
        <v>315</v>
      </c>
      <c r="M206" s="327"/>
      <c r="N206" s="327"/>
      <c r="O206" s="330"/>
      <c r="P206" s="270"/>
      <c r="Q206" s="61"/>
      <c r="R206" s="61"/>
      <c r="S206" s="61"/>
      <c r="T206" s="290"/>
      <c r="U206" s="325"/>
      <c r="V206" s="325"/>
      <c r="W206" s="325"/>
      <c r="X206" s="325"/>
      <c r="Y206" s="325"/>
      <c r="Z206" s="325"/>
      <c r="AA206" s="325"/>
      <c r="AB206" s="325"/>
      <c r="AC206" s="325"/>
      <c r="AD206" s="325"/>
      <c r="AE206" s="325"/>
      <c r="AF206" s="325"/>
      <c r="AG206" s="325"/>
      <c r="AH206" s="291"/>
    </row>
    <row r="207" spans="2:34" ht="39.75" customHeight="1" x14ac:dyDescent="0.25">
      <c r="B207" s="99"/>
      <c r="C207" s="389"/>
      <c r="D207" s="394"/>
      <c r="E207" s="434"/>
      <c r="F207" s="438"/>
      <c r="G207" s="338">
        <v>32</v>
      </c>
      <c r="H207" s="339" t="s">
        <v>316</v>
      </c>
      <c r="I207" s="343"/>
      <c r="J207" s="331" t="s">
        <v>317</v>
      </c>
      <c r="K207" s="266" t="s">
        <v>41</v>
      </c>
      <c r="L207" s="240" t="s">
        <v>318</v>
      </c>
      <c r="M207" s="328" t="s">
        <v>43</v>
      </c>
      <c r="N207" s="326">
        <v>40</v>
      </c>
      <c r="O207" s="329"/>
      <c r="P207" s="270"/>
      <c r="Q207" s="61"/>
      <c r="R207" s="61"/>
      <c r="S207" s="61"/>
      <c r="T207" s="290"/>
      <c r="U207" s="324"/>
      <c r="V207" s="324">
        <f>IF($N$207="","",$N$207)</f>
        <v>40</v>
      </c>
      <c r="W207" s="324"/>
      <c r="X207" s="324"/>
      <c r="Y207" s="324">
        <f>IF($N$207="","",$N$207)</f>
        <v>40</v>
      </c>
      <c r="Z207" s="324"/>
      <c r="AA207" s="324"/>
      <c r="AB207" s="324"/>
      <c r="AC207" s="324"/>
      <c r="AD207" s="324"/>
      <c r="AE207" s="324">
        <f>IF($N$207="","",$N$207)</f>
        <v>40</v>
      </c>
      <c r="AF207" s="324"/>
      <c r="AG207" s="324">
        <f>IF($N$207="","",$N$207)</f>
        <v>40</v>
      </c>
      <c r="AH207" s="291"/>
    </row>
    <row r="208" spans="2:34" ht="39.75" customHeight="1" x14ac:dyDescent="0.25">
      <c r="B208" s="99"/>
      <c r="C208" s="389"/>
      <c r="D208" s="394"/>
      <c r="E208" s="434"/>
      <c r="F208" s="438"/>
      <c r="G208" s="327"/>
      <c r="H208" s="341"/>
      <c r="I208" s="343"/>
      <c r="J208" s="342"/>
      <c r="K208" s="266" t="s">
        <v>44</v>
      </c>
      <c r="L208" s="182" t="s">
        <v>319</v>
      </c>
      <c r="M208" s="327"/>
      <c r="N208" s="327"/>
      <c r="O208" s="330"/>
      <c r="P208" s="270"/>
      <c r="Q208" s="61"/>
      <c r="R208" s="61"/>
      <c r="S208" s="61"/>
      <c r="T208" s="290"/>
      <c r="U208" s="325"/>
      <c r="V208" s="325"/>
      <c r="W208" s="325"/>
      <c r="X208" s="325"/>
      <c r="Y208" s="325"/>
      <c r="Z208" s="325"/>
      <c r="AA208" s="325"/>
      <c r="AB208" s="325"/>
      <c r="AC208" s="325"/>
      <c r="AD208" s="325"/>
      <c r="AE208" s="325"/>
      <c r="AF208" s="325"/>
      <c r="AG208" s="325"/>
      <c r="AH208" s="291"/>
    </row>
    <row r="209" spans="2:34" ht="39.75" customHeight="1" x14ac:dyDescent="0.25">
      <c r="B209" s="99"/>
      <c r="C209" s="389"/>
      <c r="D209" s="394"/>
      <c r="E209" s="434"/>
      <c r="F209" s="438"/>
      <c r="G209" s="327"/>
      <c r="H209" s="341"/>
      <c r="I209" s="343"/>
      <c r="J209" s="342"/>
      <c r="K209" s="266" t="s">
        <v>46</v>
      </c>
      <c r="L209" s="182" t="s">
        <v>320</v>
      </c>
      <c r="M209" s="327"/>
      <c r="N209" s="327"/>
      <c r="O209" s="330"/>
      <c r="P209" s="270"/>
      <c r="Q209" s="61"/>
      <c r="R209" s="61"/>
      <c r="S209" s="61"/>
      <c r="T209" s="290"/>
      <c r="U209" s="325"/>
      <c r="V209" s="325"/>
      <c r="W209" s="325"/>
      <c r="X209" s="325"/>
      <c r="Y209" s="325"/>
      <c r="Z209" s="325"/>
      <c r="AA209" s="325"/>
      <c r="AB209" s="325"/>
      <c r="AC209" s="325"/>
      <c r="AD209" s="325"/>
      <c r="AE209" s="325"/>
      <c r="AF209" s="325"/>
      <c r="AG209" s="325"/>
      <c r="AH209" s="291"/>
    </row>
    <row r="210" spans="2:34" ht="39.75" customHeight="1" x14ac:dyDescent="0.25">
      <c r="B210" s="99"/>
      <c r="C210" s="389"/>
      <c r="D210" s="394"/>
      <c r="E210" s="434"/>
      <c r="F210" s="438"/>
      <c r="G210" s="327"/>
      <c r="H210" s="341"/>
      <c r="I210" s="343"/>
      <c r="J210" s="342"/>
      <c r="K210" s="266" t="s">
        <v>48</v>
      </c>
      <c r="L210" s="182" t="s">
        <v>321</v>
      </c>
      <c r="M210" s="327"/>
      <c r="N210" s="327"/>
      <c r="O210" s="330"/>
      <c r="P210" s="270"/>
      <c r="Q210" s="61"/>
      <c r="R210" s="61"/>
      <c r="S210" s="61"/>
      <c r="T210" s="290"/>
      <c r="U210" s="325"/>
      <c r="V210" s="325"/>
      <c r="W210" s="325"/>
      <c r="X210" s="325"/>
      <c r="Y210" s="325"/>
      <c r="Z210" s="325"/>
      <c r="AA210" s="325"/>
      <c r="AB210" s="325"/>
      <c r="AC210" s="325"/>
      <c r="AD210" s="325"/>
      <c r="AE210" s="325"/>
      <c r="AF210" s="325"/>
      <c r="AG210" s="325"/>
      <c r="AH210" s="291"/>
    </row>
    <row r="211" spans="2:34" ht="39.75" customHeight="1" x14ac:dyDescent="0.25">
      <c r="B211" s="99"/>
      <c r="C211" s="389"/>
      <c r="D211" s="394"/>
      <c r="E211" s="434"/>
      <c r="F211" s="438"/>
      <c r="G211" s="327"/>
      <c r="H211" s="341"/>
      <c r="I211" s="343"/>
      <c r="J211" s="342"/>
      <c r="K211" s="266" t="s">
        <v>50</v>
      </c>
      <c r="L211" s="182" t="s">
        <v>322</v>
      </c>
      <c r="M211" s="327"/>
      <c r="N211" s="327"/>
      <c r="O211" s="330"/>
      <c r="P211" s="270"/>
      <c r="Q211" s="61"/>
      <c r="R211" s="61"/>
      <c r="S211" s="61"/>
      <c r="T211" s="290"/>
      <c r="U211" s="325"/>
      <c r="V211" s="325"/>
      <c r="W211" s="325"/>
      <c r="X211" s="325"/>
      <c r="Y211" s="325"/>
      <c r="Z211" s="325"/>
      <c r="AA211" s="325"/>
      <c r="AB211" s="325"/>
      <c r="AC211" s="325"/>
      <c r="AD211" s="325"/>
      <c r="AE211" s="325"/>
      <c r="AF211" s="325"/>
      <c r="AG211" s="325"/>
      <c r="AH211" s="291"/>
    </row>
    <row r="212" spans="2:34" ht="39.75" customHeight="1" x14ac:dyDescent="0.25">
      <c r="B212" s="99"/>
      <c r="C212" s="389"/>
      <c r="D212" s="394"/>
      <c r="E212" s="434"/>
      <c r="F212" s="438"/>
      <c r="G212" s="338">
        <v>33</v>
      </c>
      <c r="H212" s="339" t="s">
        <v>323</v>
      </c>
      <c r="I212" s="343"/>
      <c r="J212" s="331" t="s">
        <v>324</v>
      </c>
      <c r="K212" s="266" t="s">
        <v>41</v>
      </c>
      <c r="L212" s="182" t="s">
        <v>325</v>
      </c>
      <c r="M212" s="328" t="s">
        <v>43</v>
      </c>
      <c r="N212" s="326">
        <v>50</v>
      </c>
      <c r="O212" s="329"/>
      <c r="P212" s="270"/>
      <c r="Q212" s="61"/>
      <c r="R212" s="61"/>
      <c r="S212" s="61"/>
      <c r="T212" s="290"/>
      <c r="U212" s="324"/>
      <c r="V212" s="324"/>
      <c r="W212" s="324">
        <f>IF($N$212="","",$N$212)</f>
        <v>50</v>
      </c>
      <c r="X212" s="324"/>
      <c r="Y212" s="324">
        <f>IF($N$212="","",$N$212)</f>
        <v>50</v>
      </c>
      <c r="Z212" s="324">
        <f>IF($N$212="","",$N$212)</f>
        <v>50</v>
      </c>
      <c r="AA212" s="324"/>
      <c r="AB212" s="324">
        <f>IF($N$212="","",$N$212)</f>
        <v>50</v>
      </c>
      <c r="AC212" s="324"/>
      <c r="AD212" s="324"/>
      <c r="AE212" s="324"/>
      <c r="AF212" s="324"/>
      <c r="AG212" s="324">
        <f>IF($N$212="","",$N$212)</f>
        <v>50</v>
      </c>
      <c r="AH212" s="291"/>
    </row>
    <row r="213" spans="2:34" ht="39.75" customHeight="1" x14ac:dyDescent="0.25">
      <c r="B213" s="99"/>
      <c r="C213" s="389"/>
      <c r="D213" s="394"/>
      <c r="E213" s="434"/>
      <c r="F213" s="438"/>
      <c r="G213" s="327"/>
      <c r="H213" s="341"/>
      <c r="I213" s="343"/>
      <c r="J213" s="342"/>
      <c r="K213" s="266" t="s">
        <v>44</v>
      </c>
      <c r="L213" s="182" t="s">
        <v>326</v>
      </c>
      <c r="M213" s="327"/>
      <c r="N213" s="327"/>
      <c r="O213" s="330"/>
      <c r="P213" s="270"/>
      <c r="Q213" s="61"/>
      <c r="R213" s="61"/>
      <c r="S213" s="61"/>
      <c r="T213" s="290"/>
      <c r="U213" s="325"/>
      <c r="V213" s="325"/>
      <c r="W213" s="325"/>
      <c r="X213" s="325"/>
      <c r="Y213" s="325"/>
      <c r="Z213" s="325"/>
      <c r="AA213" s="325"/>
      <c r="AB213" s="325"/>
      <c r="AC213" s="325"/>
      <c r="AD213" s="325"/>
      <c r="AE213" s="325"/>
      <c r="AF213" s="325"/>
      <c r="AG213" s="325"/>
      <c r="AH213" s="291"/>
    </row>
    <row r="214" spans="2:34" ht="39.75" customHeight="1" x14ac:dyDescent="0.25">
      <c r="B214" s="99"/>
      <c r="C214" s="389"/>
      <c r="D214" s="394"/>
      <c r="E214" s="434"/>
      <c r="F214" s="438"/>
      <c r="G214" s="327"/>
      <c r="H214" s="341"/>
      <c r="I214" s="343"/>
      <c r="J214" s="342"/>
      <c r="K214" s="266" t="s">
        <v>46</v>
      </c>
      <c r="L214" s="182" t="s">
        <v>327</v>
      </c>
      <c r="M214" s="327"/>
      <c r="N214" s="327"/>
      <c r="O214" s="330"/>
      <c r="P214" s="270"/>
      <c r="Q214" s="61"/>
      <c r="R214" s="61"/>
      <c r="S214" s="61"/>
      <c r="T214" s="290"/>
      <c r="U214" s="325"/>
      <c r="V214" s="325"/>
      <c r="W214" s="325"/>
      <c r="X214" s="325"/>
      <c r="Y214" s="325"/>
      <c r="Z214" s="325"/>
      <c r="AA214" s="325"/>
      <c r="AB214" s="325"/>
      <c r="AC214" s="325"/>
      <c r="AD214" s="325"/>
      <c r="AE214" s="325"/>
      <c r="AF214" s="325"/>
      <c r="AG214" s="325"/>
      <c r="AH214" s="291"/>
    </row>
    <row r="215" spans="2:34" ht="39.75" customHeight="1" x14ac:dyDescent="0.25">
      <c r="B215" s="99"/>
      <c r="C215" s="389"/>
      <c r="D215" s="394"/>
      <c r="E215" s="434"/>
      <c r="F215" s="438"/>
      <c r="G215" s="327"/>
      <c r="H215" s="341"/>
      <c r="I215" s="343"/>
      <c r="J215" s="342"/>
      <c r="K215" s="266" t="s">
        <v>48</v>
      </c>
      <c r="L215" s="182" t="s">
        <v>328</v>
      </c>
      <c r="M215" s="327"/>
      <c r="N215" s="327"/>
      <c r="O215" s="330"/>
      <c r="P215" s="270"/>
      <c r="Q215" s="61"/>
      <c r="R215" s="61"/>
      <c r="S215" s="61"/>
      <c r="T215" s="290"/>
      <c r="U215" s="325"/>
      <c r="V215" s="325"/>
      <c r="W215" s="325"/>
      <c r="X215" s="325"/>
      <c r="Y215" s="325"/>
      <c r="Z215" s="325"/>
      <c r="AA215" s="325"/>
      <c r="AB215" s="325"/>
      <c r="AC215" s="325"/>
      <c r="AD215" s="325"/>
      <c r="AE215" s="325"/>
      <c r="AF215" s="325"/>
      <c r="AG215" s="325"/>
      <c r="AH215" s="291"/>
    </row>
    <row r="216" spans="2:34" ht="39.75" customHeight="1" x14ac:dyDescent="0.25">
      <c r="B216" s="99"/>
      <c r="C216" s="389"/>
      <c r="D216" s="394"/>
      <c r="E216" s="434"/>
      <c r="F216" s="438"/>
      <c r="G216" s="327"/>
      <c r="H216" s="341"/>
      <c r="I216" s="343"/>
      <c r="J216" s="342"/>
      <c r="K216" s="266" t="s">
        <v>50</v>
      </c>
      <c r="L216" s="182" t="s">
        <v>329</v>
      </c>
      <c r="M216" s="327"/>
      <c r="N216" s="327"/>
      <c r="O216" s="330"/>
      <c r="P216" s="270"/>
      <c r="Q216" s="61"/>
      <c r="R216" s="61"/>
      <c r="S216" s="61"/>
      <c r="T216" s="290"/>
      <c r="U216" s="325"/>
      <c r="V216" s="325"/>
      <c r="W216" s="325"/>
      <c r="X216" s="325"/>
      <c r="Y216" s="325"/>
      <c r="Z216" s="325"/>
      <c r="AA216" s="325"/>
      <c r="AB216" s="325"/>
      <c r="AC216" s="325"/>
      <c r="AD216" s="325"/>
      <c r="AE216" s="325"/>
      <c r="AF216" s="325"/>
      <c r="AG216" s="325"/>
      <c r="AH216" s="291"/>
    </row>
    <row r="217" spans="2:34" ht="39.75" customHeight="1" x14ac:dyDescent="0.25">
      <c r="B217" s="99"/>
      <c r="C217" s="389"/>
      <c r="D217" s="394"/>
      <c r="E217" s="434"/>
      <c r="F217" s="438"/>
      <c r="G217" s="338">
        <v>34</v>
      </c>
      <c r="H217" s="339" t="s">
        <v>330</v>
      </c>
      <c r="I217" s="343"/>
      <c r="J217" s="331" t="s">
        <v>331</v>
      </c>
      <c r="K217" s="266" t="s">
        <v>41</v>
      </c>
      <c r="L217" s="182" t="s">
        <v>332</v>
      </c>
      <c r="M217" s="328" t="s">
        <v>43</v>
      </c>
      <c r="N217" s="326">
        <v>90</v>
      </c>
      <c r="O217" s="329"/>
      <c r="P217" s="270"/>
      <c r="Q217" s="61"/>
      <c r="R217" s="61"/>
      <c r="S217" s="61"/>
      <c r="T217" s="290"/>
      <c r="U217" s="324"/>
      <c r="V217" s="324">
        <f>IF($N$217="","",$N$217)</f>
        <v>90</v>
      </c>
      <c r="W217" s="324">
        <f>IF($N$217="","",$N$217)</f>
        <v>90</v>
      </c>
      <c r="X217" s="324"/>
      <c r="Y217" s="324"/>
      <c r="Z217" s="324"/>
      <c r="AA217" s="324"/>
      <c r="AB217" s="324">
        <f>IF($N$217="","",$N$217)</f>
        <v>90</v>
      </c>
      <c r="AC217" s="324"/>
      <c r="AD217" s="324"/>
      <c r="AE217" s="324"/>
      <c r="AF217" s="324"/>
      <c r="AG217" s="324">
        <f>IF($N$217="","",$N$217)</f>
        <v>90</v>
      </c>
      <c r="AH217" s="291"/>
    </row>
    <row r="218" spans="2:34" ht="39.75" customHeight="1" x14ac:dyDescent="0.25">
      <c r="B218" s="99"/>
      <c r="C218" s="389"/>
      <c r="D218" s="394"/>
      <c r="E218" s="327"/>
      <c r="F218" s="436"/>
      <c r="G218" s="327"/>
      <c r="H218" s="341"/>
      <c r="I218" s="343"/>
      <c r="J218" s="342"/>
      <c r="K218" s="266" t="s">
        <v>44</v>
      </c>
      <c r="L218" s="182" t="s">
        <v>333</v>
      </c>
      <c r="M218" s="327"/>
      <c r="N218" s="327"/>
      <c r="O218" s="330"/>
      <c r="P218" s="270"/>
      <c r="Q218" s="61"/>
      <c r="R218" s="61"/>
      <c r="S218" s="61"/>
      <c r="T218" s="290"/>
      <c r="U218" s="325"/>
      <c r="V218" s="325"/>
      <c r="W218" s="325"/>
      <c r="X218" s="325"/>
      <c r="Y218" s="325"/>
      <c r="Z218" s="325"/>
      <c r="AA218" s="325"/>
      <c r="AB218" s="325"/>
      <c r="AC218" s="325"/>
      <c r="AD218" s="325"/>
      <c r="AE218" s="325"/>
      <c r="AF218" s="325"/>
      <c r="AG218" s="325"/>
      <c r="AH218" s="291"/>
    </row>
    <row r="219" spans="2:34" ht="39.75" customHeight="1" x14ac:dyDescent="0.25">
      <c r="B219" s="99"/>
      <c r="C219" s="389"/>
      <c r="D219" s="394"/>
      <c r="E219" s="327"/>
      <c r="F219" s="436"/>
      <c r="G219" s="327"/>
      <c r="H219" s="341"/>
      <c r="I219" s="343"/>
      <c r="J219" s="342"/>
      <c r="K219" s="266" t="s">
        <v>46</v>
      </c>
      <c r="L219" s="182" t="s">
        <v>334</v>
      </c>
      <c r="M219" s="327"/>
      <c r="N219" s="327"/>
      <c r="O219" s="330"/>
      <c r="P219" s="270"/>
      <c r="Q219" s="61"/>
      <c r="R219" s="61"/>
      <c r="S219" s="61"/>
      <c r="T219" s="290"/>
      <c r="U219" s="325"/>
      <c r="V219" s="325"/>
      <c r="W219" s="325"/>
      <c r="X219" s="325"/>
      <c r="Y219" s="325"/>
      <c r="Z219" s="325"/>
      <c r="AA219" s="325"/>
      <c r="AB219" s="325"/>
      <c r="AC219" s="325"/>
      <c r="AD219" s="325"/>
      <c r="AE219" s="325"/>
      <c r="AF219" s="325"/>
      <c r="AG219" s="325"/>
      <c r="AH219" s="291"/>
    </row>
    <row r="220" spans="2:34" ht="39.75" customHeight="1" x14ac:dyDescent="0.25">
      <c r="B220" s="99"/>
      <c r="C220" s="389"/>
      <c r="D220" s="394"/>
      <c r="E220" s="327"/>
      <c r="F220" s="436"/>
      <c r="G220" s="327"/>
      <c r="H220" s="341"/>
      <c r="I220" s="343"/>
      <c r="J220" s="342"/>
      <c r="K220" s="266" t="s">
        <v>48</v>
      </c>
      <c r="L220" s="182" t="s">
        <v>335</v>
      </c>
      <c r="M220" s="327"/>
      <c r="N220" s="327"/>
      <c r="O220" s="330"/>
      <c r="P220" s="270"/>
      <c r="Q220" s="61"/>
      <c r="R220" s="61"/>
      <c r="S220" s="61"/>
      <c r="T220" s="290"/>
      <c r="U220" s="325"/>
      <c r="V220" s="325"/>
      <c r="W220" s="325"/>
      <c r="X220" s="325"/>
      <c r="Y220" s="325"/>
      <c r="Z220" s="325"/>
      <c r="AA220" s="325"/>
      <c r="AB220" s="325"/>
      <c r="AC220" s="325"/>
      <c r="AD220" s="325"/>
      <c r="AE220" s="325"/>
      <c r="AF220" s="325"/>
      <c r="AG220" s="325"/>
      <c r="AH220" s="291"/>
    </row>
    <row r="221" spans="2:34" ht="39.75" customHeight="1" x14ac:dyDescent="0.25">
      <c r="B221" s="99"/>
      <c r="C221" s="389"/>
      <c r="D221" s="394"/>
      <c r="E221" s="327"/>
      <c r="F221" s="436"/>
      <c r="G221" s="327"/>
      <c r="H221" s="341"/>
      <c r="I221" s="343"/>
      <c r="J221" s="342"/>
      <c r="K221" s="266" t="s">
        <v>50</v>
      </c>
      <c r="L221" s="182" t="s">
        <v>336</v>
      </c>
      <c r="M221" s="327"/>
      <c r="N221" s="327"/>
      <c r="O221" s="330"/>
      <c r="P221" s="270"/>
      <c r="Q221" s="61"/>
      <c r="R221" s="61"/>
      <c r="S221" s="61"/>
      <c r="T221" s="290"/>
      <c r="U221" s="325"/>
      <c r="V221" s="325"/>
      <c r="W221" s="325"/>
      <c r="X221" s="325"/>
      <c r="Y221" s="325"/>
      <c r="Z221" s="325"/>
      <c r="AA221" s="325"/>
      <c r="AB221" s="325"/>
      <c r="AC221" s="325"/>
      <c r="AD221" s="325"/>
      <c r="AE221" s="325"/>
      <c r="AF221" s="325"/>
      <c r="AG221" s="325"/>
      <c r="AH221" s="291"/>
    </row>
    <row r="222" spans="2:34" ht="39.75" customHeight="1" x14ac:dyDescent="0.25">
      <c r="B222" s="99"/>
      <c r="C222" s="389"/>
      <c r="D222" s="394"/>
      <c r="E222" s="434" t="s">
        <v>280</v>
      </c>
      <c r="F222" s="437">
        <f>IF(SUM(N222:N256)=0,"",AVERAGE(N222:N256))</f>
        <v>72.857142857142861</v>
      </c>
      <c r="G222" s="338">
        <v>35</v>
      </c>
      <c r="H222" s="339" t="s">
        <v>337</v>
      </c>
      <c r="I222" s="343"/>
      <c r="J222" s="331" t="s">
        <v>338</v>
      </c>
      <c r="K222" s="266" t="s">
        <v>41</v>
      </c>
      <c r="L222" s="182" t="s">
        <v>339</v>
      </c>
      <c r="M222" s="328" t="s">
        <v>43</v>
      </c>
      <c r="N222" s="326">
        <v>80</v>
      </c>
      <c r="O222" s="329"/>
      <c r="P222" s="270"/>
      <c r="Q222" s="61"/>
      <c r="R222" s="61"/>
      <c r="S222" s="61"/>
      <c r="T222" s="290"/>
      <c r="U222" s="324"/>
      <c r="V222" s="324"/>
      <c r="W222" s="324"/>
      <c r="X222" s="324"/>
      <c r="Y222" s="324"/>
      <c r="Z222" s="324"/>
      <c r="AA222" s="324"/>
      <c r="AB222" s="324"/>
      <c r="AC222" s="324"/>
      <c r="AD222" s="324"/>
      <c r="AE222" s="324">
        <f>IF($N$222="","",$N$222)</f>
        <v>80</v>
      </c>
      <c r="AF222" s="324">
        <f>IF($N$222="","",$N$222)</f>
        <v>80</v>
      </c>
      <c r="AG222" s="324"/>
      <c r="AH222" s="291"/>
    </row>
    <row r="223" spans="2:34" ht="39.75" customHeight="1" x14ac:dyDescent="0.25">
      <c r="B223" s="99"/>
      <c r="C223" s="389"/>
      <c r="D223" s="394"/>
      <c r="E223" s="434"/>
      <c r="F223" s="437"/>
      <c r="G223" s="327"/>
      <c r="H223" s="341"/>
      <c r="I223" s="343"/>
      <c r="J223" s="342"/>
      <c r="K223" s="266" t="s">
        <v>44</v>
      </c>
      <c r="L223" s="182" t="s">
        <v>340</v>
      </c>
      <c r="M223" s="327"/>
      <c r="N223" s="327"/>
      <c r="O223" s="330"/>
      <c r="P223" s="270"/>
      <c r="Q223" s="61"/>
      <c r="R223" s="61"/>
      <c r="S223" s="61"/>
      <c r="T223" s="290"/>
      <c r="U223" s="325"/>
      <c r="V223" s="325"/>
      <c r="W223" s="325"/>
      <c r="X223" s="325"/>
      <c r="Y223" s="325"/>
      <c r="Z223" s="325"/>
      <c r="AA223" s="325"/>
      <c r="AB223" s="325"/>
      <c r="AC223" s="325"/>
      <c r="AD223" s="325"/>
      <c r="AE223" s="325"/>
      <c r="AF223" s="325"/>
      <c r="AG223" s="325"/>
      <c r="AH223" s="291"/>
    </row>
    <row r="224" spans="2:34" ht="39.75" customHeight="1" x14ac:dyDescent="0.25">
      <c r="B224" s="99"/>
      <c r="C224" s="389"/>
      <c r="D224" s="394"/>
      <c r="E224" s="434"/>
      <c r="F224" s="437"/>
      <c r="G224" s="327"/>
      <c r="H224" s="341"/>
      <c r="I224" s="343"/>
      <c r="J224" s="342"/>
      <c r="K224" s="266" t="s">
        <v>46</v>
      </c>
      <c r="L224" s="182" t="s">
        <v>341</v>
      </c>
      <c r="M224" s="327"/>
      <c r="N224" s="327"/>
      <c r="O224" s="330"/>
      <c r="P224" s="270"/>
      <c r="Q224" s="61"/>
      <c r="R224" s="61"/>
      <c r="S224" s="61"/>
      <c r="T224" s="290"/>
      <c r="U224" s="325"/>
      <c r="V224" s="325"/>
      <c r="W224" s="325"/>
      <c r="X224" s="325"/>
      <c r="Y224" s="325"/>
      <c r="Z224" s="325"/>
      <c r="AA224" s="325"/>
      <c r="AB224" s="325"/>
      <c r="AC224" s="325"/>
      <c r="AD224" s="325"/>
      <c r="AE224" s="325"/>
      <c r="AF224" s="325"/>
      <c r="AG224" s="325"/>
      <c r="AH224" s="291"/>
    </row>
    <row r="225" spans="2:34" ht="39.75" customHeight="1" x14ac:dyDescent="0.25">
      <c r="B225" s="99"/>
      <c r="C225" s="389"/>
      <c r="D225" s="394"/>
      <c r="E225" s="434"/>
      <c r="F225" s="437"/>
      <c r="G225" s="327"/>
      <c r="H225" s="341"/>
      <c r="I225" s="343"/>
      <c r="J225" s="342"/>
      <c r="K225" s="266" t="s">
        <v>48</v>
      </c>
      <c r="L225" s="182" t="s">
        <v>342</v>
      </c>
      <c r="M225" s="327"/>
      <c r="N225" s="327"/>
      <c r="O225" s="330"/>
      <c r="P225" s="270"/>
      <c r="Q225" s="61"/>
      <c r="R225" s="61"/>
      <c r="S225" s="61"/>
      <c r="T225" s="290"/>
      <c r="U225" s="325"/>
      <c r="V225" s="325"/>
      <c r="W225" s="325"/>
      <c r="X225" s="325"/>
      <c r="Y225" s="325"/>
      <c r="Z225" s="325"/>
      <c r="AA225" s="325"/>
      <c r="AB225" s="325"/>
      <c r="AC225" s="325"/>
      <c r="AD225" s="325"/>
      <c r="AE225" s="325"/>
      <c r="AF225" s="325"/>
      <c r="AG225" s="325"/>
      <c r="AH225" s="291"/>
    </row>
    <row r="226" spans="2:34" ht="39.75" customHeight="1" x14ac:dyDescent="0.25">
      <c r="B226" s="99"/>
      <c r="C226" s="389"/>
      <c r="D226" s="394"/>
      <c r="E226" s="434"/>
      <c r="F226" s="437"/>
      <c r="G226" s="327"/>
      <c r="H226" s="341"/>
      <c r="I226" s="343"/>
      <c r="J226" s="342"/>
      <c r="K226" s="266" t="s">
        <v>50</v>
      </c>
      <c r="L226" s="182" t="s">
        <v>343</v>
      </c>
      <c r="M226" s="327"/>
      <c r="N226" s="327"/>
      <c r="O226" s="330"/>
      <c r="P226" s="270"/>
      <c r="Q226" s="61"/>
      <c r="R226" s="61"/>
      <c r="S226" s="61"/>
      <c r="T226" s="290"/>
      <c r="U226" s="325"/>
      <c r="V226" s="325"/>
      <c r="W226" s="325"/>
      <c r="X226" s="325"/>
      <c r="Y226" s="325"/>
      <c r="Z226" s="325"/>
      <c r="AA226" s="325"/>
      <c r="AB226" s="325"/>
      <c r="AC226" s="325"/>
      <c r="AD226" s="325"/>
      <c r="AE226" s="325"/>
      <c r="AF226" s="325"/>
      <c r="AG226" s="325"/>
      <c r="AH226" s="291"/>
    </row>
    <row r="227" spans="2:34" ht="39.75" customHeight="1" x14ac:dyDescent="0.25">
      <c r="B227" s="99"/>
      <c r="C227" s="389"/>
      <c r="D227" s="394"/>
      <c r="E227" s="434"/>
      <c r="F227" s="438"/>
      <c r="G227" s="338">
        <v>36</v>
      </c>
      <c r="H227" s="339" t="s">
        <v>344</v>
      </c>
      <c r="I227" s="343"/>
      <c r="J227" s="331" t="s">
        <v>345</v>
      </c>
      <c r="K227" s="266" t="s">
        <v>41</v>
      </c>
      <c r="L227" s="240" t="s">
        <v>346</v>
      </c>
      <c r="M227" s="328" t="s">
        <v>129</v>
      </c>
      <c r="N227" s="326">
        <v>50</v>
      </c>
      <c r="O227" s="329"/>
      <c r="P227" s="270"/>
      <c r="Q227" s="61"/>
      <c r="R227" s="61"/>
      <c r="S227" s="61"/>
      <c r="T227" s="290"/>
      <c r="U227" s="324"/>
      <c r="V227" s="324"/>
      <c r="W227" s="324"/>
      <c r="X227" s="324"/>
      <c r="Y227" s="324"/>
      <c r="Z227" s="324"/>
      <c r="AA227" s="324"/>
      <c r="AB227" s="324">
        <f>IF($N$227="","",$N$227)</f>
        <v>50</v>
      </c>
      <c r="AC227" s="324"/>
      <c r="AD227" s="324"/>
      <c r="AE227" s="324">
        <f>IF($N$227="","",$N$227)</f>
        <v>50</v>
      </c>
      <c r="AF227" s="324">
        <f>IF($N$227="","",$N$227)</f>
        <v>50</v>
      </c>
      <c r="AG227" s="324"/>
      <c r="AH227" s="291"/>
    </row>
    <row r="228" spans="2:34" ht="39.75" customHeight="1" x14ac:dyDescent="0.25">
      <c r="B228" s="99"/>
      <c r="C228" s="389"/>
      <c r="D228" s="394"/>
      <c r="E228" s="434"/>
      <c r="F228" s="438"/>
      <c r="G228" s="327"/>
      <c r="H228" s="341"/>
      <c r="I228" s="343"/>
      <c r="J228" s="342"/>
      <c r="K228" s="266" t="s">
        <v>44</v>
      </c>
      <c r="L228" s="182" t="s">
        <v>347</v>
      </c>
      <c r="M228" s="327"/>
      <c r="N228" s="327"/>
      <c r="O228" s="330"/>
      <c r="P228" s="270"/>
      <c r="Q228" s="61"/>
      <c r="R228" s="61"/>
      <c r="S228" s="61"/>
      <c r="T228" s="290"/>
      <c r="U228" s="325"/>
      <c r="V228" s="325"/>
      <c r="W228" s="325"/>
      <c r="X228" s="325"/>
      <c r="Y228" s="325"/>
      <c r="Z228" s="325"/>
      <c r="AA228" s="325"/>
      <c r="AB228" s="325"/>
      <c r="AC228" s="325"/>
      <c r="AD228" s="325"/>
      <c r="AE228" s="325"/>
      <c r="AF228" s="325"/>
      <c r="AG228" s="325"/>
      <c r="AH228" s="291"/>
    </row>
    <row r="229" spans="2:34" ht="39.75" customHeight="1" x14ac:dyDescent="0.25">
      <c r="B229" s="99"/>
      <c r="C229" s="389"/>
      <c r="D229" s="394"/>
      <c r="E229" s="434"/>
      <c r="F229" s="438"/>
      <c r="G229" s="327"/>
      <c r="H229" s="341"/>
      <c r="I229" s="343"/>
      <c r="J229" s="342"/>
      <c r="K229" s="266" t="s">
        <v>46</v>
      </c>
      <c r="L229" s="182" t="s">
        <v>348</v>
      </c>
      <c r="M229" s="327"/>
      <c r="N229" s="327"/>
      <c r="O229" s="330"/>
      <c r="P229" s="270"/>
      <c r="Q229" s="61"/>
      <c r="R229" s="61"/>
      <c r="S229" s="61"/>
      <c r="T229" s="290"/>
      <c r="U229" s="325"/>
      <c r="V229" s="325"/>
      <c r="W229" s="325"/>
      <c r="X229" s="325"/>
      <c r="Y229" s="325"/>
      <c r="Z229" s="325"/>
      <c r="AA229" s="325"/>
      <c r="AB229" s="325"/>
      <c r="AC229" s="325"/>
      <c r="AD229" s="325"/>
      <c r="AE229" s="325"/>
      <c r="AF229" s="325"/>
      <c r="AG229" s="325"/>
      <c r="AH229" s="291"/>
    </row>
    <row r="230" spans="2:34" ht="39.75" customHeight="1" x14ac:dyDescent="0.25">
      <c r="B230" s="99"/>
      <c r="C230" s="389"/>
      <c r="D230" s="394"/>
      <c r="E230" s="434"/>
      <c r="F230" s="438"/>
      <c r="G230" s="327"/>
      <c r="H230" s="341"/>
      <c r="I230" s="343"/>
      <c r="J230" s="342"/>
      <c r="K230" s="266" t="s">
        <v>48</v>
      </c>
      <c r="L230" s="182" t="s">
        <v>349</v>
      </c>
      <c r="M230" s="327"/>
      <c r="N230" s="327"/>
      <c r="O230" s="330"/>
      <c r="P230" s="270"/>
      <c r="Q230" s="61"/>
      <c r="R230" s="61"/>
      <c r="S230" s="61"/>
      <c r="T230" s="290"/>
      <c r="U230" s="325"/>
      <c r="V230" s="325"/>
      <c r="W230" s="325"/>
      <c r="X230" s="325"/>
      <c r="Y230" s="325"/>
      <c r="Z230" s="325"/>
      <c r="AA230" s="325"/>
      <c r="AB230" s="325"/>
      <c r="AC230" s="325"/>
      <c r="AD230" s="325"/>
      <c r="AE230" s="325"/>
      <c r="AF230" s="325"/>
      <c r="AG230" s="325"/>
      <c r="AH230" s="291"/>
    </row>
    <row r="231" spans="2:34" ht="39.75" customHeight="1" x14ac:dyDescent="0.25">
      <c r="B231" s="99"/>
      <c r="C231" s="389"/>
      <c r="D231" s="394"/>
      <c r="E231" s="434"/>
      <c r="F231" s="438"/>
      <c r="G231" s="327"/>
      <c r="H231" s="341"/>
      <c r="I231" s="343"/>
      <c r="J231" s="342"/>
      <c r="K231" s="266" t="s">
        <v>50</v>
      </c>
      <c r="L231" s="182" t="s">
        <v>350</v>
      </c>
      <c r="M231" s="327"/>
      <c r="N231" s="327"/>
      <c r="O231" s="330"/>
      <c r="P231" s="270"/>
      <c r="Q231" s="61"/>
      <c r="R231" s="61"/>
      <c r="S231" s="61"/>
      <c r="T231" s="290"/>
      <c r="U231" s="325"/>
      <c r="V231" s="325"/>
      <c r="W231" s="325"/>
      <c r="X231" s="325"/>
      <c r="Y231" s="325"/>
      <c r="Z231" s="325"/>
      <c r="AA231" s="325"/>
      <c r="AB231" s="325"/>
      <c r="AC231" s="325"/>
      <c r="AD231" s="325"/>
      <c r="AE231" s="325"/>
      <c r="AF231" s="325"/>
      <c r="AG231" s="325"/>
      <c r="AH231" s="291"/>
    </row>
    <row r="232" spans="2:34" ht="39.75" customHeight="1" x14ac:dyDescent="0.25">
      <c r="B232" s="99"/>
      <c r="C232" s="389"/>
      <c r="D232" s="394"/>
      <c r="E232" s="434"/>
      <c r="F232" s="438"/>
      <c r="G232" s="338">
        <v>37</v>
      </c>
      <c r="H232" s="339" t="s">
        <v>351</v>
      </c>
      <c r="I232" s="343"/>
      <c r="J232" s="331" t="s">
        <v>352</v>
      </c>
      <c r="K232" s="266" t="s">
        <v>41</v>
      </c>
      <c r="L232" s="240" t="s">
        <v>353</v>
      </c>
      <c r="M232" s="328" t="s">
        <v>129</v>
      </c>
      <c r="N232" s="326">
        <v>85</v>
      </c>
      <c r="O232" s="329"/>
      <c r="P232" s="270"/>
      <c r="Q232" s="61"/>
      <c r="R232" s="61"/>
      <c r="S232" s="61"/>
      <c r="T232" s="290"/>
      <c r="U232" s="324"/>
      <c r="V232" s="324"/>
      <c r="W232" s="324">
        <f>IF($N$232="","",$N$232)</f>
        <v>85</v>
      </c>
      <c r="X232" s="324"/>
      <c r="Y232" s="324"/>
      <c r="Z232" s="324"/>
      <c r="AA232" s="324"/>
      <c r="AB232" s="324">
        <f>IF($N$232="","",$N$232)</f>
        <v>85</v>
      </c>
      <c r="AC232" s="324"/>
      <c r="AD232" s="324">
        <f>IF($N$232="","",$N$232)</f>
        <v>85</v>
      </c>
      <c r="AE232" s="324">
        <f>IF($N$232="","",$N$232)</f>
        <v>85</v>
      </c>
      <c r="AF232" s="324">
        <f>IF($N$232="","",$N$232)</f>
        <v>85</v>
      </c>
      <c r="AG232" s="324">
        <f>IF($N$232="","",$N$232)</f>
        <v>85</v>
      </c>
      <c r="AH232" s="291"/>
    </row>
    <row r="233" spans="2:34" ht="39.75" customHeight="1" x14ac:dyDescent="0.25">
      <c r="B233" s="99"/>
      <c r="C233" s="389"/>
      <c r="D233" s="394"/>
      <c r="E233" s="434"/>
      <c r="F233" s="438"/>
      <c r="G233" s="327"/>
      <c r="H233" s="341"/>
      <c r="I233" s="343"/>
      <c r="J233" s="342"/>
      <c r="K233" s="266" t="s">
        <v>44</v>
      </c>
      <c r="L233" s="182" t="s">
        <v>354</v>
      </c>
      <c r="M233" s="327"/>
      <c r="N233" s="327"/>
      <c r="O233" s="330"/>
      <c r="P233" s="270"/>
      <c r="Q233" s="61"/>
      <c r="R233" s="61"/>
      <c r="S233" s="61"/>
      <c r="T233" s="290"/>
      <c r="U233" s="325"/>
      <c r="V233" s="325"/>
      <c r="W233" s="325"/>
      <c r="X233" s="325"/>
      <c r="Y233" s="325"/>
      <c r="Z233" s="325"/>
      <c r="AA233" s="325"/>
      <c r="AB233" s="325"/>
      <c r="AC233" s="325"/>
      <c r="AD233" s="325"/>
      <c r="AE233" s="325"/>
      <c r="AF233" s="325"/>
      <c r="AG233" s="325"/>
      <c r="AH233" s="291"/>
    </row>
    <row r="234" spans="2:34" ht="39.75" customHeight="1" x14ac:dyDescent="0.25">
      <c r="B234" s="99"/>
      <c r="C234" s="389"/>
      <c r="D234" s="394"/>
      <c r="E234" s="434"/>
      <c r="F234" s="438"/>
      <c r="G234" s="327"/>
      <c r="H234" s="341"/>
      <c r="I234" s="343"/>
      <c r="J234" s="342"/>
      <c r="K234" s="266" t="s">
        <v>46</v>
      </c>
      <c r="L234" s="182" t="s">
        <v>355</v>
      </c>
      <c r="M234" s="327"/>
      <c r="N234" s="327"/>
      <c r="O234" s="330"/>
      <c r="P234" s="270"/>
      <c r="Q234" s="61"/>
      <c r="R234" s="61"/>
      <c r="S234" s="61"/>
      <c r="T234" s="290"/>
      <c r="U234" s="325"/>
      <c r="V234" s="325"/>
      <c r="W234" s="325"/>
      <c r="X234" s="325"/>
      <c r="Y234" s="325"/>
      <c r="Z234" s="325"/>
      <c r="AA234" s="325"/>
      <c r="AB234" s="325"/>
      <c r="AC234" s="325"/>
      <c r="AD234" s="325"/>
      <c r="AE234" s="325"/>
      <c r="AF234" s="325"/>
      <c r="AG234" s="325"/>
      <c r="AH234" s="291"/>
    </row>
    <row r="235" spans="2:34" ht="39.75" customHeight="1" x14ac:dyDescent="0.25">
      <c r="B235" s="99"/>
      <c r="C235" s="389"/>
      <c r="D235" s="394"/>
      <c r="E235" s="434"/>
      <c r="F235" s="438"/>
      <c r="G235" s="327"/>
      <c r="H235" s="341"/>
      <c r="I235" s="343"/>
      <c r="J235" s="342"/>
      <c r="K235" s="266" t="s">
        <v>48</v>
      </c>
      <c r="L235" s="182" t="s">
        <v>356</v>
      </c>
      <c r="M235" s="327"/>
      <c r="N235" s="327"/>
      <c r="O235" s="330"/>
      <c r="P235" s="270"/>
      <c r="Q235" s="61"/>
      <c r="R235" s="61"/>
      <c r="S235" s="61"/>
      <c r="T235" s="290"/>
      <c r="U235" s="325"/>
      <c r="V235" s="325"/>
      <c r="W235" s="325"/>
      <c r="X235" s="325"/>
      <c r="Y235" s="325"/>
      <c r="Z235" s="325"/>
      <c r="AA235" s="325"/>
      <c r="AB235" s="325"/>
      <c r="AC235" s="325"/>
      <c r="AD235" s="325"/>
      <c r="AE235" s="325"/>
      <c r="AF235" s="325"/>
      <c r="AG235" s="325"/>
      <c r="AH235" s="291"/>
    </row>
    <row r="236" spans="2:34" ht="39.75" customHeight="1" x14ac:dyDescent="0.25">
      <c r="B236" s="99"/>
      <c r="C236" s="389"/>
      <c r="D236" s="394"/>
      <c r="E236" s="434"/>
      <c r="F236" s="438"/>
      <c r="G236" s="327"/>
      <c r="H236" s="341"/>
      <c r="I236" s="343"/>
      <c r="J236" s="342"/>
      <c r="K236" s="266" t="s">
        <v>50</v>
      </c>
      <c r="L236" s="182" t="s">
        <v>357</v>
      </c>
      <c r="M236" s="327"/>
      <c r="N236" s="327"/>
      <c r="O236" s="330"/>
      <c r="P236" s="270"/>
      <c r="Q236" s="61"/>
      <c r="R236" s="61"/>
      <c r="S236" s="61"/>
      <c r="T236" s="290"/>
      <c r="U236" s="325"/>
      <c r="V236" s="325"/>
      <c r="W236" s="325"/>
      <c r="X236" s="325"/>
      <c r="Y236" s="325"/>
      <c r="Z236" s="325"/>
      <c r="AA236" s="325"/>
      <c r="AB236" s="325"/>
      <c r="AC236" s="325"/>
      <c r="AD236" s="325"/>
      <c r="AE236" s="325"/>
      <c r="AF236" s="325"/>
      <c r="AG236" s="325"/>
      <c r="AH236" s="291"/>
    </row>
    <row r="237" spans="2:34" ht="39.75" customHeight="1" x14ac:dyDescent="0.25">
      <c r="B237" s="99"/>
      <c r="C237" s="389"/>
      <c r="D237" s="394"/>
      <c r="E237" s="434"/>
      <c r="F237" s="438"/>
      <c r="G237" s="338">
        <v>38</v>
      </c>
      <c r="H237" s="339" t="s">
        <v>358</v>
      </c>
      <c r="I237" s="343"/>
      <c r="J237" s="331" t="s">
        <v>359</v>
      </c>
      <c r="K237" s="266" t="s">
        <v>41</v>
      </c>
      <c r="L237" s="182" t="s">
        <v>360</v>
      </c>
      <c r="M237" s="328" t="s">
        <v>129</v>
      </c>
      <c r="N237" s="326">
        <v>50</v>
      </c>
      <c r="O237" s="329"/>
      <c r="P237" s="270"/>
      <c r="Q237" s="61"/>
      <c r="R237" s="61"/>
      <c r="S237" s="61"/>
      <c r="T237" s="290"/>
      <c r="U237" s="324"/>
      <c r="V237" s="324"/>
      <c r="W237" s="324">
        <f>IF($N$237="","",$N$237)</f>
        <v>50</v>
      </c>
      <c r="X237" s="324"/>
      <c r="Y237" s="324">
        <f>IF($N$237="","",$N$237)</f>
        <v>50</v>
      </c>
      <c r="Z237" s="324"/>
      <c r="AA237" s="324"/>
      <c r="AB237" s="324"/>
      <c r="AC237" s="324"/>
      <c r="AD237" s="324"/>
      <c r="AE237" s="324">
        <f>IF($N$237="","",$N$237)</f>
        <v>50</v>
      </c>
      <c r="AF237" s="324"/>
      <c r="AG237" s="324"/>
      <c r="AH237" s="291"/>
    </row>
    <row r="238" spans="2:34" ht="39.75" customHeight="1" x14ac:dyDescent="0.25">
      <c r="B238" s="99"/>
      <c r="C238" s="389"/>
      <c r="D238" s="394"/>
      <c r="E238" s="434"/>
      <c r="F238" s="438"/>
      <c r="G238" s="327"/>
      <c r="H238" s="341"/>
      <c r="I238" s="343"/>
      <c r="J238" s="342"/>
      <c r="K238" s="266" t="s">
        <v>44</v>
      </c>
      <c r="L238" s="182" t="s">
        <v>361</v>
      </c>
      <c r="M238" s="327"/>
      <c r="N238" s="327"/>
      <c r="O238" s="330"/>
      <c r="P238" s="270"/>
      <c r="Q238" s="61"/>
      <c r="R238" s="61"/>
      <c r="S238" s="61"/>
      <c r="T238" s="290"/>
      <c r="U238" s="325"/>
      <c r="V238" s="325"/>
      <c r="W238" s="325"/>
      <c r="X238" s="325"/>
      <c r="Y238" s="325"/>
      <c r="Z238" s="325"/>
      <c r="AA238" s="325"/>
      <c r="AB238" s="325"/>
      <c r="AC238" s="325"/>
      <c r="AD238" s="325"/>
      <c r="AE238" s="325"/>
      <c r="AF238" s="325"/>
      <c r="AG238" s="325"/>
      <c r="AH238" s="291"/>
    </row>
    <row r="239" spans="2:34" ht="39.75" customHeight="1" x14ac:dyDescent="0.25">
      <c r="B239" s="99"/>
      <c r="C239" s="389"/>
      <c r="D239" s="394"/>
      <c r="E239" s="434"/>
      <c r="F239" s="438"/>
      <c r="G239" s="327"/>
      <c r="H239" s="341"/>
      <c r="I239" s="343"/>
      <c r="J239" s="342"/>
      <c r="K239" s="266" t="s">
        <v>46</v>
      </c>
      <c r="L239" s="182" t="s">
        <v>362</v>
      </c>
      <c r="M239" s="327"/>
      <c r="N239" s="327"/>
      <c r="O239" s="330"/>
      <c r="P239" s="270"/>
      <c r="Q239" s="61"/>
      <c r="R239" s="61"/>
      <c r="S239" s="61"/>
      <c r="T239" s="290"/>
      <c r="U239" s="325"/>
      <c r="V239" s="325"/>
      <c r="W239" s="325"/>
      <c r="X239" s="325"/>
      <c r="Y239" s="325"/>
      <c r="Z239" s="325"/>
      <c r="AA239" s="325"/>
      <c r="AB239" s="325"/>
      <c r="AC239" s="325"/>
      <c r="AD239" s="325"/>
      <c r="AE239" s="325"/>
      <c r="AF239" s="325"/>
      <c r="AG239" s="325"/>
      <c r="AH239" s="291"/>
    </row>
    <row r="240" spans="2:34" ht="39.75" customHeight="1" x14ac:dyDescent="0.25">
      <c r="B240" s="99"/>
      <c r="C240" s="389"/>
      <c r="D240" s="394"/>
      <c r="E240" s="434"/>
      <c r="F240" s="438"/>
      <c r="G240" s="327"/>
      <c r="H240" s="341"/>
      <c r="I240" s="343"/>
      <c r="J240" s="342"/>
      <c r="K240" s="266" t="s">
        <v>48</v>
      </c>
      <c r="L240" s="182" t="s">
        <v>363</v>
      </c>
      <c r="M240" s="327"/>
      <c r="N240" s="327"/>
      <c r="O240" s="330"/>
      <c r="P240" s="270"/>
      <c r="Q240" s="61"/>
      <c r="R240" s="61"/>
      <c r="S240" s="61"/>
      <c r="T240" s="290"/>
      <c r="U240" s="325"/>
      <c r="V240" s="325"/>
      <c r="W240" s="325"/>
      <c r="X240" s="325"/>
      <c r="Y240" s="325"/>
      <c r="Z240" s="325"/>
      <c r="AA240" s="325"/>
      <c r="AB240" s="325"/>
      <c r="AC240" s="325"/>
      <c r="AD240" s="325"/>
      <c r="AE240" s="325"/>
      <c r="AF240" s="325"/>
      <c r="AG240" s="325"/>
      <c r="AH240" s="291"/>
    </row>
    <row r="241" spans="2:34" ht="39.75" customHeight="1" x14ac:dyDescent="0.25">
      <c r="B241" s="99"/>
      <c r="C241" s="389"/>
      <c r="D241" s="394"/>
      <c r="E241" s="434"/>
      <c r="F241" s="438"/>
      <c r="G241" s="327"/>
      <c r="H241" s="341"/>
      <c r="I241" s="343"/>
      <c r="J241" s="342"/>
      <c r="K241" s="266" t="s">
        <v>50</v>
      </c>
      <c r="L241" s="182" t="s">
        <v>364</v>
      </c>
      <c r="M241" s="327"/>
      <c r="N241" s="327"/>
      <c r="O241" s="330"/>
      <c r="P241" s="270"/>
      <c r="Q241" s="61"/>
      <c r="R241" s="61"/>
      <c r="S241" s="61"/>
      <c r="T241" s="290"/>
      <c r="U241" s="325"/>
      <c r="V241" s="325"/>
      <c r="W241" s="325"/>
      <c r="X241" s="325"/>
      <c r="Y241" s="325"/>
      <c r="Z241" s="325"/>
      <c r="AA241" s="325"/>
      <c r="AB241" s="325"/>
      <c r="AC241" s="325"/>
      <c r="AD241" s="325"/>
      <c r="AE241" s="325"/>
      <c r="AF241" s="325"/>
      <c r="AG241" s="325"/>
      <c r="AH241" s="291"/>
    </row>
    <row r="242" spans="2:34" ht="39.75" customHeight="1" x14ac:dyDescent="0.25">
      <c r="B242" s="99"/>
      <c r="C242" s="389"/>
      <c r="D242" s="394"/>
      <c r="E242" s="434"/>
      <c r="F242" s="438"/>
      <c r="G242" s="338"/>
      <c r="H242" s="331" t="s">
        <v>365</v>
      </c>
      <c r="I242" s="339" t="s">
        <v>366</v>
      </c>
      <c r="J242" s="331" t="s">
        <v>81</v>
      </c>
      <c r="K242" s="266" t="s">
        <v>41</v>
      </c>
      <c r="L242" s="182" t="s">
        <v>367</v>
      </c>
      <c r="M242" s="328" t="s">
        <v>129</v>
      </c>
      <c r="N242" s="326">
        <v>80</v>
      </c>
      <c r="O242" s="329"/>
      <c r="P242" s="270"/>
      <c r="Q242" s="61"/>
      <c r="R242" s="61"/>
      <c r="S242" s="61"/>
      <c r="T242" s="290"/>
      <c r="U242" s="324"/>
      <c r="V242" s="324"/>
      <c r="W242" s="324"/>
      <c r="X242" s="324"/>
      <c r="Y242" s="324"/>
      <c r="Z242" s="324"/>
      <c r="AA242" s="324"/>
      <c r="AB242" s="324"/>
      <c r="AC242" s="324"/>
      <c r="AD242" s="324"/>
      <c r="AE242" s="324">
        <f>IF($N$242="","",$N$242)</f>
        <v>80</v>
      </c>
      <c r="AF242" s="324">
        <f>IF($N$242="","",$N$242)</f>
        <v>80</v>
      </c>
      <c r="AG242" s="324"/>
      <c r="AH242" s="291"/>
    </row>
    <row r="243" spans="2:34" ht="39.75" customHeight="1" x14ac:dyDescent="0.25">
      <c r="B243" s="99"/>
      <c r="C243" s="389"/>
      <c r="D243" s="394"/>
      <c r="E243" s="434"/>
      <c r="F243" s="438"/>
      <c r="G243" s="327"/>
      <c r="H243" s="342"/>
      <c r="I243" s="341"/>
      <c r="J243" s="342"/>
      <c r="K243" s="266" t="s">
        <v>44</v>
      </c>
      <c r="L243" s="182" t="s">
        <v>368</v>
      </c>
      <c r="M243" s="327"/>
      <c r="N243" s="327"/>
      <c r="O243" s="330"/>
      <c r="P243" s="270"/>
      <c r="Q243" s="61"/>
      <c r="R243" s="61"/>
      <c r="S243" s="61"/>
      <c r="T243" s="290"/>
      <c r="U243" s="325"/>
      <c r="V243" s="325"/>
      <c r="W243" s="325"/>
      <c r="X243" s="325"/>
      <c r="Y243" s="325"/>
      <c r="Z243" s="325"/>
      <c r="AA243" s="325"/>
      <c r="AB243" s="325"/>
      <c r="AC243" s="325"/>
      <c r="AD243" s="325"/>
      <c r="AE243" s="325"/>
      <c r="AF243" s="325"/>
      <c r="AG243" s="325"/>
      <c r="AH243" s="291"/>
    </row>
    <row r="244" spans="2:34" ht="39.75" customHeight="1" x14ac:dyDescent="0.25">
      <c r="B244" s="99"/>
      <c r="C244" s="389"/>
      <c r="D244" s="394"/>
      <c r="E244" s="434"/>
      <c r="F244" s="438"/>
      <c r="G244" s="327"/>
      <c r="H244" s="342"/>
      <c r="I244" s="341"/>
      <c r="J244" s="342"/>
      <c r="K244" s="266" t="s">
        <v>46</v>
      </c>
      <c r="L244" s="182" t="s">
        <v>369</v>
      </c>
      <c r="M244" s="327"/>
      <c r="N244" s="327"/>
      <c r="O244" s="330"/>
      <c r="P244" s="270"/>
      <c r="Q244" s="61"/>
      <c r="R244" s="61"/>
      <c r="S244" s="61"/>
      <c r="T244" s="290"/>
      <c r="U244" s="325"/>
      <c r="V244" s="325"/>
      <c r="W244" s="325"/>
      <c r="X244" s="325"/>
      <c r="Y244" s="325"/>
      <c r="Z244" s="325"/>
      <c r="AA244" s="325"/>
      <c r="AB244" s="325"/>
      <c r="AC244" s="325"/>
      <c r="AD244" s="325"/>
      <c r="AE244" s="325"/>
      <c r="AF244" s="325"/>
      <c r="AG244" s="325"/>
      <c r="AH244" s="291"/>
    </row>
    <row r="245" spans="2:34" ht="39.75" customHeight="1" x14ac:dyDescent="0.25">
      <c r="B245" s="99"/>
      <c r="C245" s="389"/>
      <c r="D245" s="394"/>
      <c r="E245" s="434"/>
      <c r="F245" s="438"/>
      <c r="G245" s="327"/>
      <c r="H245" s="342"/>
      <c r="I245" s="341"/>
      <c r="J245" s="342"/>
      <c r="K245" s="266" t="s">
        <v>48</v>
      </c>
      <c r="L245" s="182" t="s">
        <v>370</v>
      </c>
      <c r="M245" s="327"/>
      <c r="N245" s="327"/>
      <c r="O245" s="330"/>
      <c r="P245" s="270"/>
      <c r="Q245" s="61"/>
      <c r="R245" s="61"/>
      <c r="S245" s="61"/>
      <c r="T245" s="290"/>
      <c r="U245" s="325"/>
      <c r="V245" s="325"/>
      <c r="W245" s="325"/>
      <c r="X245" s="325"/>
      <c r="Y245" s="325"/>
      <c r="Z245" s="325"/>
      <c r="AA245" s="325"/>
      <c r="AB245" s="325"/>
      <c r="AC245" s="325"/>
      <c r="AD245" s="325"/>
      <c r="AE245" s="325"/>
      <c r="AF245" s="325"/>
      <c r="AG245" s="325"/>
      <c r="AH245" s="291"/>
    </row>
    <row r="246" spans="2:34" ht="39.75" customHeight="1" x14ac:dyDescent="0.25">
      <c r="B246" s="99"/>
      <c r="C246" s="389"/>
      <c r="D246" s="394"/>
      <c r="E246" s="434"/>
      <c r="F246" s="438"/>
      <c r="G246" s="327"/>
      <c r="H246" s="342"/>
      <c r="I246" s="341"/>
      <c r="J246" s="342"/>
      <c r="K246" s="266" t="s">
        <v>50</v>
      </c>
      <c r="L246" s="182" t="s">
        <v>371</v>
      </c>
      <c r="M246" s="327"/>
      <c r="N246" s="327"/>
      <c r="O246" s="330"/>
      <c r="P246" s="270"/>
      <c r="Q246" s="61"/>
      <c r="R246" s="61"/>
      <c r="S246" s="61"/>
      <c r="T246" s="290"/>
      <c r="U246" s="325"/>
      <c r="V246" s="325"/>
      <c r="W246" s="325"/>
      <c r="X246" s="325"/>
      <c r="Y246" s="325"/>
      <c r="Z246" s="325"/>
      <c r="AA246" s="325"/>
      <c r="AB246" s="325"/>
      <c r="AC246" s="325"/>
      <c r="AD246" s="325"/>
      <c r="AE246" s="325"/>
      <c r="AF246" s="325"/>
      <c r="AG246" s="325"/>
      <c r="AH246" s="291"/>
    </row>
    <row r="247" spans="2:34" ht="39.75" customHeight="1" x14ac:dyDescent="0.25">
      <c r="B247" s="99"/>
      <c r="C247" s="389"/>
      <c r="D247" s="394"/>
      <c r="E247" s="434"/>
      <c r="F247" s="438"/>
      <c r="G247" s="338"/>
      <c r="H247" s="331" t="s">
        <v>372</v>
      </c>
      <c r="I247" s="339" t="s">
        <v>373</v>
      </c>
      <c r="J247" s="331" t="s">
        <v>81</v>
      </c>
      <c r="K247" s="266" t="s">
        <v>41</v>
      </c>
      <c r="L247" s="182" t="s">
        <v>367</v>
      </c>
      <c r="M247" s="328" t="s">
        <v>129</v>
      </c>
      <c r="N247" s="326">
        <v>85</v>
      </c>
      <c r="O247" s="329"/>
      <c r="P247" s="270"/>
      <c r="Q247" s="61"/>
      <c r="R247" s="61"/>
      <c r="S247" s="61"/>
      <c r="T247" s="290"/>
      <c r="U247" s="324"/>
      <c r="V247" s="324"/>
      <c r="W247" s="324"/>
      <c r="X247" s="324"/>
      <c r="Y247" s="324"/>
      <c r="Z247" s="324"/>
      <c r="AA247" s="324"/>
      <c r="AB247" s="324">
        <f>IF($N$247="","",$N$247)</f>
        <v>85</v>
      </c>
      <c r="AC247" s="324"/>
      <c r="AD247" s="324"/>
      <c r="AE247" s="324"/>
      <c r="AF247" s="324"/>
      <c r="AG247" s="324"/>
      <c r="AH247" s="291"/>
    </row>
    <row r="248" spans="2:34" ht="39.75" customHeight="1" x14ac:dyDescent="0.25">
      <c r="B248" s="99"/>
      <c r="C248" s="389"/>
      <c r="D248" s="394"/>
      <c r="E248" s="434"/>
      <c r="F248" s="438"/>
      <c r="G248" s="327"/>
      <c r="H248" s="342"/>
      <c r="I248" s="341"/>
      <c r="J248" s="342"/>
      <c r="K248" s="266" t="s">
        <v>44</v>
      </c>
      <c r="L248" s="182" t="s">
        <v>374</v>
      </c>
      <c r="M248" s="327"/>
      <c r="N248" s="327"/>
      <c r="O248" s="330"/>
      <c r="P248" s="270"/>
      <c r="Q248" s="61"/>
      <c r="R248" s="61"/>
      <c r="S248" s="61"/>
      <c r="T248" s="290"/>
      <c r="U248" s="325"/>
      <c r="V248" s="325"/>
      <c r="W248" s="325"/>
      <c r="X248" s="325"/>
      <c r="Y248" s="325"/>
      <c r="Z248" s="325"/>
      <c r="AA248" s="325"/>
      <c r="AB248" s="325"/>
      <c r="AC248" s="325"/>
      <c r="AD248" s="325"/>
      <c r="AE248" s="325"/>
      <c r="AF248" s="325"/>
      <c r="AG248" s="325"/>
      <c r="AH248" s="291"/>
    </row>
    <row r="249" spans="2:34" ht="39.75" customHeight="1" x14ac:dyDescent="0.25">
      <c r="B249" s="99"/>
      <c r="C249" s="389"/>
      <c r="D249" s="394"/>
      <c r="E249" s="434"/>
      <c r="F249" s="438"/>
      <c r="G249" s="327"/>
      <c r="H249" s="342"/>
      <c r="I249" s="341"/>
      <c r="J249" s="342"/>
      <c r="K249" s="266" t="s">
        <v>46</v>
      </c>
      <c r="L249" s="182" t="s">
        <v>375</v>
      </c>
      <c r="M249" s="327"/>
      <c r="N249" s="327"/>
      <c r="O249" s="330"/>
      <c r="P249" s="270"/>
      <c r="Q249" s="61"/>
      <c r="R249" s="61"/>
      <c r="S249" s="61"/>
      <c r="T249" s="290"/>
      <c r="U249" s="325"/>
      <c r="V249" s="325"/>
      <c r="W249" s="325"/>
      <c r="X249" s="325"/>
      <c r="Y249" s="325"/>
      <c r="Z249" s="325"/>
      <c r="AA249" s="325"/>
      <c r="AB249" s="325"/>
      <c r="AC249" s="325"/>
      <c r="AD249" s="325"/>
      <c r="AE249" s="325"/>
      <c r="AF249" s="325"/>
      <c r="AG249" s="325"/>
      <c r="AH249" s="291"/>
    </row>
    <row r="250" spans="2:34" ht="39.75" customHeight="1" x14ac:dyDescent="0.25">
      <c r="B250" s="99"/>
      <c r="C250" s="389"/>
      <c r="D250" s="394"/>
      <c r="E250" s="434"/>
      <c r="F250" s="438"/>
      <c r="G250" s="327"/>
      <c r="H250" s="342"/>
      <c r="I250" s="341"/>
      <c r="J250" s="342"/>
      <c r="K250" s="266" t="s">
        <v>48</v>
      </c>
      <c r="L250" s="182" t="s">
        <v>376</v>
      </c>
      <c r="M250" s="327"/>
      <c r="N250" s="327"/>
      <c r="O250" s="330"/>
      <c r="P250" s="270"/>
      <c r="Q250" s="61"/>
      <c r="R250" s="61"/>
      <c r="S250" s="61"/>
      <c r="T250" s="290"/>
      <c r="U250" s="325"/>
      <c r="V250" s="325"/>
      <c r="W250" s="325"/>
      <c r="X250" s="325"/>
      <c r="Y250" s="325"/>
      <c r="Z250" s="325"/>
      <c r="AA250" s="325"/>
      <c r="AB250" s="325"/>
      <c r="AC250" s="325"/>
      <c r="AD250" s="325"/>
      <c r="AE250" s="325"/>
      <c r="AF250" s="325"/>
      <c r="AG250" s="325"/>
      <c r="AH250" s="291"/>
    </row>
    <row r="251" spans="2:34" ht="39.75" customHeight="1" x14ac:dyDescent="0.25">
      <c r="B251" s="99"/>
      <c r="C251" s="389"/>
      <c r="D251" s="394"/>
      <c r="E251" s="434"/>
      <c r="F251" s="438"/>
      <c r="G251" s="327"/>
      <c r="H251" s="342"/>
      <c r="I251" s="341"/>
      <c r="J251" s="342"/>
      <c r="K251" s="266" t="s">
        <v>50</v>
      </c>
      <c r="L251" s="182" t="s">
        <v>377</v>
      </c>
      <c r="M251" s="327"/>
      <c r="N251" s="327"/>
      <c r="O251" s="330"/>
      <c r="P251" s="270"/>
      <c r="Q251" s="61"/>
      <c r="R251" s="61"/>
      <c r="S251" s="61"/>
      <c r="T251" s="290"/>
      <c r="U251" s="325"/>
      <c r="V251" s="325"/>
      <c r="W251" s="325"/>
      <c r="X251" s="325"/>
      <c r="Y251" s="325"/>
      <c r="Z251" s="325"/>
      <c r="AA251" s="325"/>
      <c r="AB251" s="325"/>
      <c r="AC251" s="325"/>
      <c r="AD251" s="325"/>
      <c r="AE251" s="325"/>
      <c r="AF251" s="325"/>
      <c r="AG251" s="325"/>
      <c r="AH251" s="291"/>
    </row>
    <row r="252" spans="2:34" ht="39.75" customHeight="1" x14ac:dyDescent="0.25">
      <c r="B252" s="99"/>
      <c r="C252" s="389"/>
      <c r="D252" s="394"/>
      <c r="E252" s="434"/>
      <c r="F252" s="438"/>
      <c r="G252" s="338">
        <v>39</v>
      </c>
      <c r="H252" s="339" t="s">
        <v>378</v>
      </c>
      <c r="I252" s="343"/>
      <c r="J252" s="331" t="s">
        <v>379</v>
      </c>
      <c r="K252" s="266" t="s">
        <v>41</v>
      </c>
      <c r="L252" s="182" t="s">
        <v>380</v>
      </c>
      <c r="M252" s="328" t="s">
        <v>129</v>
      </c>
      <c r="N252" s="326">
        <v>80</v>
      </c>
      <c r="O252" s="329"/>
      <c r="P252" s="305"/>
      <c r="Q252" s="61"/>
      <c r="R252" s="61"/>
      <c r="S252" s="61"/>
      <c r="T252" s="290"/>
      <c r="U252" s="324"/>
      <c r="V252" s="324"/>
      <c r="W252" s="324"/>
      <c r="X252" s="324"/>
      <c r="Y252" s="324"/>
      <c r="Z252" s="324"/>
      <c r="AA252" s="324"/>
      <c r="AB252" s="324"/>
      <c r="AC252" s="324">
        <f>IF($N$252="","",$N$252)</f>
        <v>80</v>
      </c>
      <c r="AD252" s="324">
        <f>IF($N$252="","",$N$252)</f>
        <v>80</v>
      </c>
      <c r="AE252" s="324">
        <f>IF($N$252="","",$N$252)</f>
        <v>80</v>
      </c>
      <c r="AF252" s="324">
        <f>IF($N$252="","",$N$252)</f>
        <v>80</v>
      </c>
      <c r="AG252" s="324"/>
      <c r="AH252" s="291"/>
    </row>
    <row r="253" spans="2:34" ht="39.75" customHeight="1" x14ac:dyDescent="0.25">
      <c r="B253" s="99"/>
      <c r="C253" s="389"/>
      <c r="D253" s="394"/>
      <c r="E253" s="327"/>
      <c r="F253" s="436"/>
      <c r="G253" s="327"/>
      <c r="H253" s="341"/>
      <c r="I253" s="343"/>
      <c r="J253" s="342"/>
      <c r="K253" s="266" t="s">
        <v>44</v>
      </c>
      <c r="L253" s="182" t="s">
        <v>381</v>
      </c>
      <c r="M253" s="327"/>
      <c r="N253" s="327"/>
      <c r="O253" s="330"/>
      <c r="P253" s="305"/>
      <c r="Q253" s="61"/>
      <c r="R253" s="61"/>
      <c r="S253" s="61"/>
      <c r="T253" s="290"/>
      <c r="U253" s="325"/>
      <c r="V253" s="325"/>
      <c r="W253" s="325"/>
      <c r="X253" s="325"/>
      <c r="Y253" s="325"/>
      <c r="Z253" s="325"/>
      <c r="AA253" s="325"/>
      <c r="AB253" s="325"/>
      <c r="AC253" s="325"/>
      <c r="AD253" s="325"/>
      <c r="AE253" s="325"/>
      <c r="AF253" s="325"/>
      <c r="AG253" s="325"/>
      <c r="AH253" s="291"/>
    </row>
    <row r="254" spans="2:34" ht="39.75" customHeight="1" x14ac:dyDescent="0.25">
      <c r="B254" s="99"/>
      <c r="C254" s="389"/>
      <c r="D254" s="394"/>
      <c r="E254" s="327"/>
      <c r="F254" s="436"/>
      <c r="G254" s="327"/>
      <c r="H254" s="341"/>
      <c r="I254" s="343"/>
      <c r="J254" s="342"/>
      <c r="K254" s="266" t="s">
        <v>46</v>
      </c>
      <c r="L254" s="182" t="s">
        <v>382</v>
      </c>
      <c r="M254" s="327"/>
      <c r="N254" s="327"/>
      <c r="O254" s="330"/>
      <c r="P254" s="305"/>
      <c r="Q254" s="61"/>
      <c r="R254" s="61"/>
      <c r="S254" s="61"/>
      <c r="T254" s="290"/>
      <c r="U254" s="325"/>
      <c r="V254" s="325"/>
      <c r="W254" s="325"/>
      <c r="X254" s="325"/>
      <c r="Y254" s="325"/>
      <c r="Z254" s="325"/>
      <c r="AA254" s="325"/>
      <c r="AB254" s="325"/>
      <c r="AC254" s="325"/>
      <c r="AD254" s="325"/>
      <c r="AE254" s="325"/>
      <c r="AF254" s="325"/>
      <c r="AG254" s="325"/>
      <c r="AH254" s="291"/>
    </row>
    <row r="255" spans="2:34" ht="39.75" customHeight="1" x14ac:dyDescent="0.25">
      <c r="B255" s="99"/>
      <c r="C255" s="389"/>
      <c r="D255" s="394"/>
      <c r="E255" s="327"/>
      <c r="F255" s="436"/>
      <c r="G255" s="327"/>
      <c r="H255" s="341"/>
      <c r="I255" s="343"/>
      <c r="J255" s="342"/>
      <c r="K255" s="266" t="s">
        <v>48</v>
      </c>
      <c r="L255" s="182" t="s">
        <v>383</v>
      </c>
      <c r="M255" s="327"/>
      <c r="N255" s="327"/>
      <c r="O255" s="330"/>
      <c r="P255" s="305"/>
      <c r="Q255" s="61"/>
      <c r="R255" s="61"/>
      <c r="S255" s="61"/>
      <c r="T255" s="290"/>
      <c r="U255" s="325"/>
      <c r="V255" s="325"/>
      <c r="W255" s="325"/>
      <c r="X255" s="325"/>
      <c r="Y255" s="325"/>
      <c r="Z255" s="325"/>
      <c r="AA255" s="325"/>
      <c r="AB255" s="325"/>
      <c r="AC255" s="325"/>
      <c r="AD255" s="325"/>
      <c r="AE255" s="325"/>
      <c r="AF255" s="325"/>
      <c r="AG255" s="325"/>
      <c r="AH255" s="291"/>
    </row>
    <row r="256" spans="2:34" ht="39.75" customHeight="1" x14ac:dyDescent="0.25">
      <c r="B256" s="99"/>
      <c r="C256" s="389"/>
      <c r="D256" s="394"/>
      <c r="E256" s="327"/>
      <c r="F256" s="436"/>
      <c r="G256" s="327"/>
      <c r="H256" s="341"/>
      <c r="I256" s="343"/>
      <c r="J256" s="342"/>
      <c r="K256" s="266" t="s">
        <v>50</v>
      </c>
      <c r="L256" s="182" t="s">
        <v>384</v>
      </c>
      <c r="M256" s="327"/>
      <c r="N256" s="327"/>
      <c r="O256" s="330"/>
      <c r="P256" s="305"/>
      <c r="Q256" s="61"/>
      <c r="R256" s="61"/>
      <c r="S256" s="61"/>
      <c r="T256" s="290"/>
      <c r="U256" s="325"/>
      <c r="V256" s="325"/>
      <c r="W256" s="325"/>
      <c r="X256" s="325"/>
      <c r="Y256" s="325"/>
      <c r="Z256" s="325"/>
      <c r="AA256" s="325"/>
      <c r="AB256" s="325"/>
      <c r="AC256" s="325"/>
      <c r="AD256" s="325"/>
      <c r="AE256" s="325"/>
      <c r="AF256" s="325"/>
      <c r="AG256" s="325"/>
      <c r="AH256" s="291"/>
    </row>
    <row r="257" spans="2:34" ht="39.75" customHeight="1" x14ac:dyDescent="0.25">
      <c r="B257" s="99"/>
      <c r="C257" s="389"/>
      <c r="D257" s="394"/>
      <c r="E257" s="434" t="s">
        <v>385</v>
      </c>
      <c r="F257" s="437">
        <f>IF(SUM(N257:N323)=0,"",AVERAGE(N257:N323))</f>
        <v>72.307692307692307</v>
      </c>
      <c r="G257" s="338">
        <v>40</v>
      </c>
      <c r="H257" s="339" t="s">
        <v>386</v>
      </c>
      <c r="I257" s="343"/>
      <c r="J257" s="331" t="s">
        <v>387</v>
      </c>
      <c r="K257" s="266" t="s">
        <v>41</v>
      </c>
      <c r="L257" s="182" t="s">
        <v>388</v>
      </c>
      <c r="M257" s="328" t="s">
        <v>129</v>
      </c>
      <c r="N257" s="326">
        <v>85</v>
      </c>
      <c r="O257" s="329"/>
      <c r="P257" s="270"/>
      <c r="Q257" s="61"/>
      <c r="R257" s="61"/>
      <c r="S257" s="61"/>
      <c r="T257" s="290"/>
      <c r="U257" s="324"/>
      <c r="V257" s="324"/>
      <c r="W257" s="324"/>
      <c r="X257" s="324"/>
      <c r="Y257" s="324"/>
      <c r="Z257" s="324"/>
      <c r="AA257" s="324"/>
      <c r="AB257" s="324">
        <f>IF($N$257="","",$N$257)</f>
        <v>85</v>
      </c>
      <c r="AC257" s="324"/>
      <c r="AD257" s="324"/>
      <c r="AE257" s="324"/>
      <c r="AF257" s="324"/>
      <c r="AG257" s="324"/>
      <c r="AH257" s="291"/>
    </row>
    <row r="258" spans="2:34" ht="39.75" customHeight="1" x14ac:dyDescent="0.25">
      <c r="B258" s="99"/>
      <c r="C258" s="389"/>
      <c r="D258" s="394"/>
      <c r="E258" s="434"/>
      <c r="F258" s="437"/>
      <c r="G258" s="327"/>
      <c r="H258" s="341"/>
      <c r="I258" s="343"/>
      <c r="J258" s="342"/>
      <c r="K258" s="266" t="s">
        <v>44</v>
      </c>
      <c r="L258" s="182" t="s">
        <v>389</v>
      </c>
      <c r="M258" s="327"/>
      <c r="N258" s="327"/>
      <c r="O258" s="330"/>
      <c r="P258" s="270"/>
      <c r="Q258" s="61"/>
      <c r="R258" s="61"/>
      <c r="S258" s="61"/>
      <c r="T258" s="290"/>
      <c r="U258" s="325"/>
      <c r="V258" s="325"/>
      <c r="W258" s="325"/>
      <c r="X258" s="325"/>
      <c r="Y258" s="325"/>
      <c r="Z258" s="325"/>
      <c r="AA258" s="325"/>
      <c r="AB258" s="325"/>
      <c r="AC258" s="325"/>
      <c r="AD258" s="325"/>
      <c r="AE258" s="325"/>
      <c r="AF258" s="325"/>
      <c r="AG258" s="325"/>
      <c r="AH258" s="291"/>
    </row>
    <row r="259" spans="2:34" ht="39.75" customHeight="1" x14ac:dyDescent="0.25">
      <c r="B259" s="99"/>
      <c r="C259" s="389"/>
      <c r="D259" s="394"/>
      <c r="E259" s="434"/>
      <c r="F259" s="437"/>
      <c r="G259" s="327"/>
      <c r="H259" s="341"/>
      <c r="I259" s="343"/>
      <c r="J259" s="342"/>
      <c r="K259" s="266" t="s">
        <v>46</v>
      </c>
      <c r="L259" s="182" t="s">
        <v>390</v>
      </c>
      <c r="M259" s="327"/>
      <c r="N259" s="327"/>
      <c r="O259" s="330"/>
      <c r="P259" s="270"/>
      <c r="Q259" s="61"/>
      <c r="R259" s="61"/>
      <c r="S259" s="61"/>
      <c r="T259" s="290"/>
      <c r="U259" s="325"/>
      <c r="V259" s="325"/>
      <c r="W259" s="325"/>
      <c r="X259" s="325"/>
      <c r="Y259" s="325"/>
      <c r="Z259" s="325"/>
      <c r="AA259" s="325"/>
      <c r="AB259" s="325"/>
      <c r="AC259" s="325"/>
      <c r="AD259" s="325"/>
      <c r="AE259" s="325"/>
      <c r="AF259" s="325"/>
      <c r="AG259" s="325"/>
      <c r="AH259" s="291"/>
    </row>
    <row r="260" spans="2:34" ht="39.75" customHeight="1" x14ac:dyDescent="0.25">
      <c r="B260" s="99"/>
      <c r="C260" s="389"/>
      <c r="D260" s="394"/>
      <c r="E260" s="434"/>
      <c r="F260" s="437"/>
      <c r="G260" s="327"/>
      <c r="H260" s="341"/>
      <c r="I260" s="343"/>
      <c r="J260" s="342"/>
      <c r="K260" s="266" t="s">
        <v>48</v>
      </c>
      <c r="L260" s="182" t="s">
        <v>391</v>
      </c>
      <c r="M260" s="327"/>
      <c r="N260" s="327"/>
      <c r="O260" s="330"/>
      <c r="P260" s="270"/>
      <c r="Q260" s="61"/>
      <c r="R260" s="61"/>
      <c r="S260" s="61"/>
      <c r="T260" s="290"/>
      <c r="U260" s="325"/>
      <c r="V260" s="325"/>
      <c r="W260" s="325"/>
      <c r="X260" s="325"/>
      <c r="Y260" s="325"/>
      <c r="Z260" s="325"/>
      <c r="AA260" s="325"/>
      <c r="AB260" s="325"/>
      <c r="AC260" s="325"/>
      <c r="AD260" s="325"/>
      <c r="AE260" s="325"/>
      <c r="AF260" s="325"/>
      <c r="AG260" s="325"/>
      <c r="AH260" s="291"/>
    </row>
    <row r="261" spans="2:34" ht="48" x14ac:dyDescent="0.25">
      <c r="B261" s="99"/>
      <c r="C261" s="389"/>
      <c r="D261" s="394"/>
      <c r="E261" s="434"/>
      <c r="F261" s="437"/>
      <c r="G261" s="327"/>
      <c r="H261" s="341"/>
      <c r="I261" s="343"/>
      <c r="J261" s="342"/>
      <c r="K261" s="266" t="s">
        <v>50</v>
      </c>
      <c r="L261" s="182" t="s">
        <v>392</v>
      </c>
      <c r="M261" s="327"/>
      <c r="N261" s="327"/>
      <c r="O261" s="330"/>
      <c r="P261" s="270"/>
      <c r="Q261" s="61"/>
      <c r="R261" s="61"/>
      <c r="S261" s="61"/>
      <c r="T261" s="290"/>
      <c r="U261" s="325"/>
      <c r="V261" s="325"/>
      <c r="W261" s="325"/>
      <c r="X261" s="325"/>
      <c r="Y261" s="325"/>
      <c r="Z261" s="325"/>
      <c r="AA261" s="325"/>
      <c r="AB261" s="325"/>
      <c r="AC261" s="325"/>
      <c r="AD261" s="325"/>
      <c r="AE261" s="325"/>
      <c r="AF261" s="325"/>
      <c r="AG261" s="325"/>
      <c r="AH261" s="291"/>
    </row>
    <row r="262" spans="2:34" ht="39.75" customHeight="1" x14ac:dyDescent="0.25">
      <c r="B262" s="99"/>
      <c r="C262" s="389"/>
      <c r="D262" s="394"/>
      <c r="E262" s="434"/>
      <c r="F262" s="438"/>
      <c r="G262" s="338"/>
      <c r="H262" s="331" t="s">
        <v>393</v>
      </c>
      <c r="I262" s="339" t="s">
        <v>394</v>
      </c>
      <c r="J262" s="331" t="s">
        <v>395</v>
      </c>
      <c r="K262" s="266" t="s">
        <v>41</v>
      </c>
      <c r="L262" s="182" t="s">
        <v>396</v>
      </c>
      <c r="M262" s="328" t="s">
        <v>129</v>
      </c>
      <c r="N262" s="326">
        <v>85</v>
      </c>
      <c r="O262" s="329"/>
      <c r="P262" s="270"/>
      <c r="Q262" s="61"/>
      <c r="R262" s="61"/>
      <c r="S262" s="61"/>
      <c r="T262" s="290"/>
      <c r="U262" s="324"/>
      <c r="V262" s="324"/>
      <c r="W262" s="324"/>
      <c r="X262" s="324"/>
      <c r="Y262" s="324">
        <f>IF($N$262="","",$N$262)</f>
        <v>85</v>
      </c>
      <c r="Z262" s="324"/>
      <c r="AA262" s="324"/>
      <c r="AB262" s="324">
        <f>IF($N$262="","",$N$262)</f>
        <v>85</v>
      </c>
      <c r="AC262" s="324">
        <f>IF($N$262="","",$N$262)</f>
        <v>85</v>
      </c>
      <c r="AD262" s="324"/>
      <c r="AE262" s="324"/>
      <c r="AF262" s="324"/>
      <c r="AG262" s="324"/>
      <c r="AH262" s="291"/>
    </row>
    <row r="263" spans="2:34" ht="39.75" customHeight="1" x14ac:dyDescent="0.25">
      <c r="B263" s="99"/>
      <c r="C263" s="389"/>
      <c r="D263" s="394"/>
      <c r="E263" s="434"/>
      <c r="F263" s="438"/>
      <c r="G263" s="327"/>
      <c r="H263" s="342"/>
      <c r="I263" s="341"/>
      <c r="J263" s="342"/>
      <c r="K263" s="266" t="s">
        <v>44</v>
      </c>
      <c r="L263" s="182" t="s">
        <v>397</v>
      </c>
      <c r="M263" s="327"/>
      <c r="N263" s="327"/>
      <c r="O263" s="330"/>
      <c r="P263" s="270"/>
      <c r="Q263" s="61"/>
      <c r="R263" s="61"/>
      <c r="S263" s="61"/>
      <c r="T263" s="290"/>
      <c r="U263" s="325"/>
      <c r="V263" s="325"/>
      <c r="W263" s="325"/>
      <c r="X263" s="325"/>
      <c r="Y263" s="325"/>
      <c r="Z263" s="325"/>
      <c r="AA263" s="325"/>
      <c r="AB263" s="325"/>
      <c r="AC263" s="325"/>
      <c r="AD263" s="325"/>
      <c r="AE263" s="325"/>
      <c r="AF263" s="325"/>
      <c r="AG263" s="325"/>
      <c r="AH263" s="291"/>
    </row>
    <row r="264" spans="2:34" ht="39.75" customHeight="1" x14ac:dyDescent="0.25">
      <c r="B264" s="99"/>
      <c r="C264" s="389"/>
      <c r="D264" s="394"/>
      <c r="E264" s="434"/>
      <c r="F264" s="438"/>
      <c r="G264" s="327"/>
      <c r="H264" s="342"/>
      <c r="I264" s="341"/>
      <c r="J264" s="342"/>
      <c r="K264" s="266" t="s">
        <v>46</v>
      </c>
      <c r="L264" s="182" t="s">
        <v>398</v>
      </c>
      <c r="M264" s="327"/>
      <c r="N264" s="327"/>
      <c r="O264" s="330"/>
      <c r="P264" s="270"/>
      <c r="Q264" s="61"/>
      <c r="R264" s="61"/>
      <c r="S264" s="61"/>
      <c r="T264" s="290"/>
      <c r="U264" s="325"/>
      <c r="V264" s="325"/>
      <c r="W264" s="325"/>
      <c r="X264" s="325"/>
      <c r="Y264" s="325"/>
      <c r="Z264" s="325"/>
      <c r="AA264" s="325"/>
      <c r="AB264" s="325"/>
      <c r="AC264" s="325"/>
      <c r="AD264" s="325"/>
      <c r="AE264" s="325"/>
      <c r="AF264" s="325"/>
      <c r="AG264" s="325"/>
      <c r="AH264" s="291"/>
    </row>
    <row r="265" spans="2:34" ht="39.75" customHeight="1" x14ac:dyDescent="0.25">
      <c r="B265" s="99"/>
      <c r="C265" s="389"/>
      <c r="D265" s="394"/>
      <c r="E265" s="434"/>
      <c r="F265" s="438"/>
      <c r="G265" s="327"/>
      <c r="H265" s="342"/>
      <c r="I265" s="341"/>
      <c r="J265" s="342"/>
      <c r="K265" s="266" t="s">
        <v>48</v>
      </c>
      <c r="L265" s="182" t="s">
        <v>399</v>
      </c>
      <c r="M265" s="327"/>
      <c r="N265" s="327"/>
      <c r="O265" s="330"/>
      <c r="P265" s="270"/>
      <c r="Q265" s="61"/>
      <c r="R265" s="61"/>
      <c r="S265" s="61"/>
      <c r="T265" s="290"/>
      <c r="U265" s="325"/>
      <c r="V265" s="325"/>
      <c r="W265" s="325"/>
      <c r="X265" s="325"/>
      <c r="Y265" s="325"/>
      <c r="Z265" s="325"/>
      <c r="AA265" s="325"/>
      <c r="AB265" s="325"/>
      <c r="AC265" s="325"/>
      <c r="AD265" s="325"/>
      <c r="AE265" s="325"/>
      <c r="AF265" s="325"/>
      <c r="AG265" s="325"/>
      <c r="AH265" s="291"/>
    </row>
    <row r="266" spans="2:34" ht="39.75" customHeight="1" x14ac:dyDescent="0.25">
      <c r="B266" s="99"/>
      <c r="C266" s="389"/>
      <c r="D266" s="394"/>
      <c r="E266" s="434"/>
      <c r="F266" s="438"/>
      <c r="G266" s="327"/>
      <c r="H266" s="342"/>
      <c r="I266" s="341"/>
      <c r="J266" s="342"/>
      <c r="K266" s="266" t="s">
        <v>50</v>
      </c>
      <c r="L266" s="182" t="s">
        <v>400</v>
      </c>
      <c r="M266" s="327"/>
      <c r="N266" s="327"/>
      <c r="O266" s="330"/>
      <c r="P266" s="270"/>
      <c r="Q266" s="61"/>
      <c r="R266" s="61"/>
      <c r="S266" s="61"/>
      <c r="T266" s="290"/>
      <c r="U266" s="325"/>
      <c r="V266" s="325"/>
      <c r="W266" s="325"/>
      <c r="X266" s="325"/>
      <c r="Y266" s="325"/>
      <c r="Z266" s="325"/>
      <c r="AA266" s="325"/>
      <c r="AB266" s="325"/>
      <c r="AC266" s="325"/>
      <c r="AD266" s="325"/>
      <c r="AE266" s="325"/>
      <c r="AF266" s="325"/>
      <c r="AG266" s="325"/>
      <c r="AH266" s="291"/>
    </row>
    <row r="267" spans="2:34" ht="39.75" customHeight="1" x14ac:dyDescent="0.25">
      <c r="B267" s="99"/>
      <c r="C267" s="389"/>
      <c r="D267" s="394"/>
      <c r="E267" s="434"/>
      <c r="F267" s="438"/>
      <c r="G267" s="338"/>
      <c r="H267" s="331" t="s">
        <v>401</v>
      </c>
      <c r="I267" s="339" t="s">
        <v>402</v>
      </c>
      <c r="J267" s="331" t="s">
        <v>395</v>
      </c>
      <c r="K267" s="266" t="s">
        <v>41</v>
      </c>
      <c r="L267" s="182" t="s">
        <v>403</v>
      </c>
      <c r="M267" s="328" t="s">
        <v>129</v>
      </c>
      <c r="N267" s="326">
        <v>85</v>
      </c>
      <c r="O267" s="329"/>
      <c r="P267" s="270"/>
      <c r="Q267" s="61"/>
      <c r="R267" s="61"/>
      <c r="S267" s="61"/>
      <c r="T267" s="290"/>
      <c r="U267" s="324"/>
      <c r="V267" s="324"/>
      <c r="W267" s="324"/>
      <c r="X267" s="324"/>
      <c r="Y267" s="324">
        <f>IF($N$267="","",$N$267)</f>
        <v>85</v>
      </c>
      <c r="Z267" s="324"/>
      <c r="AA267" s="324"/>
      <c r="AB267" s="324">
        <f>IF($N$267="","",$N$267)</f>
        <v>85</v>
      </c>
      <c r="AC267" s="324"/>
      <c r="AD267" s="324"/>
      <c r="AE267" s="324"/>
      <c r="AF267" s="324"/>
      <c r="AG267" s="324"/>
      <c r="AH267" s="291"/>
    </row>
    <row r="268" spans="2:34" ht="39.75" customHeight="1" x14ac:dyDescent="0.25">
      <c r="B268" s="99"/>
      <c r="C268" s="389"/>
      <c r="D268" s="394"/>
      <c r="E268" s="434"/>
      <c r="F268" s="438"/>
      <c r="G268" s="327"/>
      <c r="H268" s="342"/>
      <c r="I268" s="341"/>
      <c r="J268" s="342"/>
      <c r="K268" s="266" t="s">
        <v>44</v>
      </c>
      <c r="L268" s="182" t="s">
        <v>404</v>
      </c>
      <c r="M268" s="327"/>
      <c r="N268" s="327"/>
      <c r="O268" s="330"/>
      <c r="P268" s="270"/>
      <c r="Q268" s="61"/>
      <c r="R268" s="61"/>
      <c r="S268" s="61"/>
      <c r="T268" s="290"/>
      <c r="U268" s="325"/>
      <c r="V268" s="325"/>
      <c r="W268" s="325"/>
      <c r="X268" s="325"/>
      <c r="Y268" s="325"/>
      <c r="Z268" s="325"/>
      <c r="AA268" s="325"/>
      <c r="AB268" s="325"/>
      <c r="AC268" s="325"/>
      <c r="AD268" s="325"/>
      <c r="AE268" s="325"/>
      <c r="AF268" s="325"/>
      <c r="AG268" s="325"/>
      <c r="AH268" s="291"/>
    </row>
    <row r="269" spans="2:34" ht="39.75" customHeight="1" x14ac:dyDescent="0.25">
      <c r="B269" s="99"/>
      <c r="C269" s="389"/>
      <c r="D269" s="394"/>
      <c r="E269" s="434"/>
      <c r="F269" s="438"/>
      <c r="G269" s="327"/>
      <c r="H269" s="342"/>
      <c r="I269" s="341"/>
      <c r="J269" s="342"/>
      <c r="K269" s="266" t="s">
        <v>46</v>
      </c>
      <c r="L269" s="182" t="s">
        <v>405</v>
      </c>
      <c r="M269" s="327"/>
      <c r="N269" s="327"/>
      <c r="O269" s="330"/>
      <c r="P269" s="270"/>
      <c r="Q269" s="61"/>
      <c r="R269" s="61"/>
      <c r="S269" s="61"/>
      <c r="T269" s="290"/>
      <c r="U269" s="325"/>
      <c r="V269" s="325"/>
      <c r="W269" s="325"/>
      <c r="X269" s="325"/>
      <c r="Y269" s="325"/>
      <c r="Z269" s="325"/>
      <c r="AA269" s="325"/>
      <c r="AB269" s="325"/>
      <c r="AC269" s="325"/>
      <c r="AD269" s="325"/>
      <c r="AE269" s="325"/>
      <c r="AF269" s="325"/>
      <c r="AG269" s="325"/>
      <c r="AH269" s="291"/>
    </row>
    <row r="270" spans="2:34" ht="39.75" customHeight="1" x14ac:dyDescent="0.25">
      <c r="B270" s="99"/>
      <c r="C270" s="389"/>
      <c r="D270" s="394"/>
      <c r="E270" s="434"/>
      <c r="F270" s="438"/>
      <c r="G270" s="327"/>
      <c r="H270" s="342"/>
      <c r="I270" s="341"/>
      <c r="J270" s="342"/>
      <c r="K270" s="266" t="s">
        <v>48</v>
      </c>
      <c r="L270" s="182" t="s">
        <v>406</v>
      </c>
      <c r="M270" s="327"/>
      <c r="N270" s="327"/>
      <c r="O270" s="330"/>
      <c r="P270" s="270"/>
      <c r="Q270" s="61"/>
      <c r="R270" s="61"/>
      <c r="S270" s="61"/>
      <c r="T270" s="290"/>
      <c r="U270" s="325"/>
      <c r="V270" s="325"/>
      <c r="W270" s="325"/>
      <c r="X270" s="325"/>
      <c r="Y270" s="325"/>
      <c r="Z270" s="325"/>
      <c r="AA270" s="325"/>
      <c r="AB270" s="325"/>
      <c r="AC270" s="325"/>
      <c r="AD270" s="325"/>
      <c r="AE270" s="325"/>
      <c r="AF270" s="325"/>
      <c r="AG270" s="325"/>
      <c r="AH270" s="291"/>
    </row>
    <row r="271" spans="2:34" ht="39.75" customHeight="1" x14ac:dyDescent="0.25">
      <c r="B271" s="99"/>
      <c r="C271" s="389"/>
      <c r="D271" s="394"/>
      <c r="E271" s="434"/>
      <c r="F271" s="438"/>
      <c r="G271" s="327"/>
      <c r="H271" s="342"/>
      <c r="I271" s="341"/>
      <c r="J271" s="342"/>
      <c r="K271" s="266" t="s">
        <v>50</v>
      </c>
      <c r="L271" s="182" t="s">
        <v>407</v>
      </c>
      <c r="M271" s="327"/>
      <c r="N271" s="327"/>
      <c r="O271" s="330"/>
      <c r="P271" s="270"/>
      <c r="Q271" s="61"/>
      <c r="R271" s="61"/>
      <c r="S271" s="61"/>
      <c r="T271" s="290"/>
      <c r="U271" s="325"/>
      <c r="V271" s="325"/>
      <c r="W271" s="325"/>
      <c r="X271" s="325"/>
      <c r="Y271" s="325"/>
      <c r="Z271" s="325"/>
      <c r="AA271" s="325"/>
      <c r="AB271" s="325"/>
      <c r="AC271" s="325"/>
      <c r="AD271" s="325"/>
      <c r="AE271" s="325"/>
      <c r="AF271" s="325"/>
      <c r="AG271" s="325"/>
      <c r="AH271" s="291"/>
    </row>
    <row r="272" spans="2:34" ht="39.75" customHeight="1" x14ac:dyDescent="0.25">
      <c r="B272" s="99"/>
      <c r="C272" s="389"/>
      <c r="D272" s="394"/>
      <c r="E272" s="434"/>
      <c r="F272" s="438"/>
      <c r="G272" s="338"/>
      <c r="H272" s="331" t="s">
        <v>408</v>
      </c>
      <c r="I272" s="339" t="s">
        <v>409</v>
      </c>
      <c r="J272" s="331" t="s">
        <v>395</v>
      </c>
      <c r="K272" s="266" t="s">
        <v>41</v>
      </c>
      <c r="L272" s="182" t="s">
        <v>410</v>
      </c>
      <c r="M272" s="328" t="s">
        <v>129</v>
      </c>
      <c r="N272" s="326">
        <v>20</v>
      </c>
      <c r="O272" s="329"/>
      <c r="P272" s="270"/>
      <c r="Q272" s="61"/>
      <c r="R272" s="61"/>
      <c r="S272" s="61"/>
      <c r="T272" s="290"/>
      <c r="U272" s="324"/>
      <c r="V272" s="324"/>
      <c r="W272" s="324"/>
      <c r="X272" s="324"/>
      <c r="Y272" s="324"/>
      <c r="Z272" s="324"/>
      <c r="AA272" s="324"/>
      <c r="AB272" s="324">
        <f>IF($N$272="","",$N$272)</f>
        <v>20</v>
      </c>
      <c r="AC272" s="324"/>
      <c r="AD272" s="324"/>
      <c r="AE272" s="324"/>
      <c r="AF272" s="324"/>
      <c r="AG272" s="324"/>
      <c r="AH272" s="291"/>
    </row>
    <row r="273" spans="2:34" ht="39.75" customHeight="1" x14ac:dyDescent="0.25">
      <c r="B273" s="99"/>
      <c r="C273" s="389"/>
      <c r="D273" s="394"/>
      <c r="E273" s="434"/>
      <c r="F273" s="438"/>
      <c r="G273" s="327"/>
      <c r="H273" s="342"/>
      <c r="I273" s="341"/>
      <c r="J273" s="342"/>
      <c r="K273" s="266" t="s">
        <v>44</v>
      </c>
      <c r="L273" s="182" t="s">
        <v>411</v>
      </c>
      <c r="M273" s="327"/>
      <c r="N273" s="327"/>
      <c r="O273" s="330"/>
      <c r="P273" s="270"/>
      <c r="Q273" s="61"/>
      <c r="R273" s="61"/>
      <c r="S273" s="61"/>
      <c r="T273" s="290"/>
      <c r="U273" s="325"/>
      <c r="V273" s="325"/>
      <c r="W273" s="325"/>
      <c r="X273" s="325"/>
      <c r="Y273" s="325"/>
      <c r="Z273" s="325"/>
      <c r="AA273" s="325"/>
      <c r="AB273" s="325"/>
      <c r="AC273" s="325"/>
      <c r="AD273" s="325"/>
      <c r="AE273" s="325"/>
      <c r="AF273" s="325"/>
      <c r="AG273" s="325"/>
      <c r="AH273" s="291"/>
    </row>
    <row r="274" spans="2:34" ht="39.75" customHeight="1" x14ac:dyDescent="0.25">
      <c r="B274" s="99"/>
      <c r="C274" s="389"/>
      <c r="D274" s="394"/>
      <c r="E274" s="434"/>
      <c r="F274" s="438"/>
      <c r="G274" s="327"/>
      <c r="H274" s="342"/>
      <c r="I274" s="341"/>
      <c r="J274" s="342"/>
      <c r="K274" s="266" t="s">
        <v>46</v>
      </c>
      <c r="L274" s="182" t="s">
        <v>412</v>
      </c>
      <c r="M274" s="327"/>
      <c r="N274" s="327"/>
      <c r="O274" s="330"/>
      <c r="P274" s="270"/>
      <c r="Q274" s="61"/>
      <c r="R274" s="61"/>
      <c r="S274" s="61"/>
      <c r="T274" s="290"/>
      <c r="U274" s="325"/>
      <c r="V274" s="325"/>
      <c r="W274" s="325"/>
      <c r="X274" s="325"/>
      <c r="Y274" s="325"/>
      <c r="Z274" s="325"/>
      <c r="AA274" s="325"/>
      <c r="AB274" s="325"/>
      <c r="AC274" s="325"/>
      <c r="AD274" s="325"/>
      <c r="AE274" s="325"/>
      <c r="AF274" s="325"/>
      <c r="AG274" s="325"/>
      <c r="AH274" s="291"/>
    </row>
    <row r="275" spans="2:34" ht="39.75" customHeight="1" x14ac:dyDescent="0.25">
      <c r="B275" s="99"/>
      <c r="C275" s="389"/>
      <c r="D275" s="394"/>
      <c r="E275" s="434"/>
      <c r="F275" s="438"/>
      <c r="G275" s="327"/>
      <c r="H275" s="342"/>
      <c r="I275" s="341"/>
      <c r="J275" s="342"/>
      <c r="K275" s="266" t="s">
        <v>48</v>
      </c>
      <c r="L275" s="182" t="s">
        <v>413</v>
      </c>
      <c r="M275" s="327"/>
      <c r="N275" s="327"/>
      <c r="O275" s="330"/>
      <c r="P275" s="270"/>
      <c r="Q275" s="61"/>
      <c r="R275" s="61"/>
      <c r="S275" s="61"/>
      <c r="T275" s="290"/>
      <c r="U275" s="325"/>
      <c r="V275" s="325"/>
      <c r="W275" s="325"/>
      <c r="X275" s="325"/>
      <c r="Y275" s="325"/>
      <c r="Z275" s="325"/>
      <c r="AA275" s="325"/>
      <c r="AB275" s="325"/>
      <c r="AC275" s="325"/>
      <c r="AD275" s="325"/>
      <c r="AE275" s="325"/>
      <c r="AF275" s="325"/>
      <c r="AG275" s="325"/>
      <c r="AH275" s="291"/>
    </row>
    <row r="276" spans="2:34" ht="39.75" customHeight="1" x14ac:dyDescent="0.25">
      <c r="B276" s="99"/>
      <c r="C276" s="389"/>
      <c r="D276" s="394"/>
      <c r="E276" s="434"/>
      <c r="F276" s="438"/>
      <c r="G276" s="327"/>
      <c r="H276" s="342"/>
      <c r="I276" s="341"/>
      <c r="J276" s="342"/>
      <c r="K276" s="266" t="s">
        <v>50</v>
      </c>
      <c r="L276" s="182" t="s">
        <v>414</v>
      </c>
      <c r="M276" s="327"/>
      <c r="N276" s="327"/>
      <c r="O276" s="330"/>
      <c r="P276" s="270"/>
      <c r="Q276" s="61"/>
      <c r="R276" s="61"/>
      <c r="S276" s="61"/>
      <c r="T276" s="290"/>
      <c r="U276" s="325"/>
      <c r="V276" s="325"/>
      <c r="W276" s="325"/>
      <c r="X276" s="325"/>
      <c r="Y276" s="325"/>
      <c r="Z276" s="325"/>
      <c r="AA276" s="325"/>
      <c r="AB276" s="325"/>
      <c r="AC276" s="325"/>
      <c r="AD276" s="325"/>
      <c r="AE276" s="325"/>
      <c r="AF276" s="325"/>
      <c r="AG276" s="325"/>
      <c r="AH276" s="291"/>
    </row>
    <row r="277" spans="2:34" ht="39.75" customHeight="1" x14ac:dyDescent="0.25">
      <c r="B277" s="99"/>
      <c r="C277" s="389"/>
      <c r="D277" s="394"/>
      <c r="E277" s="434"/>
      <c r="F277" s="438"/>
      <c r="G277" s="266"/>
      <c r="H277" s="339" t="s">
        <v>415</v>
      </c>
      <c r="I277" s="340"/>
      <c r="J277" s="340"/>
      <c r="K277" s="306"/>
      <c r="L277" s="240"/>
      <c r="M277" s="169"/>
      <c r="N277" s="169"/>
      <c r="O277" s="307"/>
      <c r="P277" s="270"/>
      <c r="Q277" s="61"/>
      <c r="R277" s="61"/>
      <c r="S277" s="61"/>
      <c r="T277" s="290"/>
      <c r="U277" s="308"/>
      <c r="V277" s="195"/>
      <c r="W277" s="195"/>
      <c r="X277" s="195"/>
      <c r="Y277" s="195"/>
      <c r="Z277" s="195"/>
      <c r="AA277" s="195"/>
      <c r="AB277" s="195"/>
      <c r="AC277" s="195"/>
      <c r="AD277" s="195"/>
      <c r="AE277" s="195"/>
      <c r="AF277" s="195"/>
      <c r="AG277" s="195"/>
      <c r="AH277" s="291"/>
    </row>
    <row r="278" spans="2:34" ht="39.75" customHeight="1" x14ac:dyDescent="0.25">
      <c r="B278" s="99"/>
      <c r="C278" s="389"/>
      <c r="D278" s="394"/>
      <c r="E278" s="434"/>
      <c r="F278" s="438"/>
      <c r="G278" s="338"/>
      <c r="H278" s="331" t="s">
        <v>416</v>
      </c>
      <c r="I278" s="339" t="s">
        <v>417</v>
      </c>
      <c r="J278" s="331" t="s">
        <v>418</v>
      </c>
      <c r="K278" s="266" t="s">
        <v>41</v>
      </c>
      <c r="L278" s="240" t="s">
        <v>419</v>
      </c>
      <c r="M278" s="328" t="s">
        <v>129</v>
      </c>
      <c r="N278" s="326">
        <v>85</v>
      </c>
      <c r="O278" s="329"/>
      <c r="P278" s="270"/>
      <c r="Q278" s="61"/>
      <c r="R278" s="61"/>
      <c r="S278" s="61"/>
      <c r="T278" s="290"/>
      <c r="U278" s="324"/>
      <c r="V278" s="324"/>
      <c r="W278" s="324"/>
      <c r="X278" s="324"/>
      <c r="Y278" s="324"/>
      <c r="Z278" s="324"/>
      <c r="AA278" s="324"/>
      <c r="AB278" s="324">
        <f>IF($N$278="","",$N$278)</f>
        <v>85</v>
      </c>
      <c r="AC278" s="324"/>
      <c r="AD278" s="324"/>
      <c r="AE278" s="324"/>
      <c r="AF278" s="324"/>
      <c r="AG278" s="324"/>
      <c r="AH278" s="291"/>
    </row>
    <row r="279" spans="2:34" ht="39.75" customHeight="1" x14ac:dyDescent="0.25">
      <c r="B279" s="99"/>
      <c r="C279" s="389"/>
      <c r="D279" s="394"/>
      <c r="E279" s="434"/>
      <c r="F279" s="438"/>
      <c r="G279" s="327"/>
      <c r="H279" s="342"/>
      <c r="I279" s="341"/>
      <c r="J279" s="342"/>
      <c r="K279" s="266" t="s">
        <v>44</v>
      </c>
      <c r="L279" s="182" t="s">
        <v>420</v>
      </c>
      <c r="M279" s="327"/>
      <c r="N279" s="327"/>
      <c r="O279" s="330"/>
      <c r="P279" s="270"/>
      <c r="Q279" s="61"/>
      <c r="R279" s="61"/>
      <c r="S279" s="61"/>
      <c r="T279" s="290"/>
      <c r="U279" s="325"/>
      <c r="V279" s="325"/>
      <c r="W279" s="325"/>
      <c r="X279" s="325"/>
      <c r="Y279" s="325"/>
      <c r="Z279" s="325"/>
      <c r="AA279" s="325"/>
      <c r="AB279" s="325"/>
      <c r="AC279" s="325"/>
      <c r="AD279" s="325"/>
      <c r="AE279" s="325"/>
      <c r="AF279" s="325"/>
      <c r="AG279" s="325"/>
      <c r="AH279" s="291"/>
    </row>
    <row r="280" spans="2:34" ht="39.75" customHeight="1" x14ac:dyDescent="0.25">
      <c r="B280" s="99"/>
      <c r="C280" s="389"/>
      <c r="D280" s="394"/>
      <c r="E280" s="434"/>
      <c r="F280" s="438"/>
      <c r="G280" s="327"/>
      <c r="H280" s="342"/>
      <c r="I280" s="341"/>
      <c r="J280" s="342"/>
      <c r="K280" s="266" t="s">
        <v>46</v>
      </c>
      <c r="L280" s="182" t="s">
        <v>421</v>
      </c>
      <c r="M280" s="327"/>
      <c r="N280" s="327"/>
      <c r="O280" s="330"/>
      <c r="P280" s="270"/>
      <c r="Q280" s="61"/>
      <c r="R280" s="61"/>
      <c r="S280" s="61"/>
      <c r="T280" s="290"/>
      <c r="U280" s="325"/>
      <c r="V280" s="325"/>
      <c r="W280" s="325"/>
      <c r="X280" s="325"/>
      <c r="Y280" s="325"/>
      <c r="Z280" s="325"/>
      <c r="AA280" s="325"/>
      <c r="AB280" s="325"/>
      <c r="AC280" s="325"/>
      <c r="AD280" s="325"/>
      <c r="AE280" s="325"/>
      <c r="AF280" s="325"/>
      <c r="AG280" s="325"/>
      <c r="AH280" s="291"/>
    </row>
    <row r="281" spans="2:34" ht="39.75" customHeight="1" x14ac:dyDescent="0.25">
      <c r="B281" s="99"/>
      <c r="C281" s="389"/>
      <c r="D281" s="394"/>
      <c r="E281" s="434"/>
      <c r="F281" s="438"/>
      <c r="G281" s="327"/>
      <c r="H281" s="342"/>
      <c r="I281" s="341"/>
      <c r="J281" s="342"/>
      <c r="K281" s="266" t="s">
        <v>48</v>
      </c>
      <c r="L281" s="182" t="s">
        <v>422</v>
      </c>
      <c r="M281" s="327"/>
      <c r="N281" s="327"/>
      <c r="O281" s="330"/>
      <c r="P281" s="270"/>
      <c r="Q281" s="61"/>
      <c r="R281" s="61"/>
      <c r="S281" s="61"/>
      <c r="T281" s="290"/>
      <c r="U281" s="325"/>
      <c r="V281" s="325"/>
      <c r="W281" s="325"/>
      <c r="X281" s="325"/>
      <c r="Y281" s="325"/>
      <c r="Z281" s="325"/>
      <c r="AA281" s="325"/>
      <c r="AB281" s="325"/>
      <c r="AC281" s="325"/>
      <c r="AD281" s="325"/>
      <c r="AE281" s="325"/>
      <c r="AF281" s="325"/>
      <c r="AG281" s="325"/>
      <c r="AH281" s="291"/>
    </row>
    <row r="282" spans="2:34" ht="39.75" customHeight="1" x14ac:dyDescent="0.25">
      <c r="B282" s="99"/>
      <c r="C282" s="389"/>
      <c r="D282" s="394"/>
      <c r="E282" s="434"/>
      <c r="F282" s="438"/>
      <c r="G282" s="327"/>
      <c r="H282" s="342"/>
      <c r="I282" s="341"/>
      <c r="J282" s="342"/>
      <c r="K282" s="266" t="s">
        <v>50</v>
      </c>
      <c r="L282" s="182" t="s">
        <v>423</v>
      </c>
      <c r="M282" s="327"/>
      <c r="N282" s="327"/>
      <c r="O282" s="330"/>
      <c r="P282" s="270"/>
      <c r="Q282" s="61"/>
      <c r="R282" s="61"/>
      <c r="S282" s="61"/>
      <c r="T282" s="290"/>
      <c r="U282" s="325"/>
      <c r="V282" s="325"/>
      <c r="W282" s="325"/>
      <c r="X282" s="325"/>
      <c r="Y282" s="325"/>
      <c r="Z282" s="325"/>
      <c r="AA282" s="325"/>
      <c r="AB282" s="325"/>
      <c r="AC282" s="325"/>
      <c r="AD282" s="325"/>
      <c r="AE282" s="325"/>
      <c r="AF282" s="325"/>
      <c r="AG282" s="325"/>
      <c r="AH282" s="291"/>
    </row>
    <row r="283" spans="2:34" ht="39.75" customHeight="1" x14ac:dyDescent="0.25">
      <c r="B283" s="99"/>
      <c r="C283" s="389"/>
      <c r="D283" s="394"/>
      <c r="E283" s="434"/>
      <c r="F283" s="438"/>
      <c r="G283" s="338"/>
      <c r="H283" s="331" t="s">
        <v>424</v>
      </c>
      <c r="I283" s="339" t="s">
        <v>425</v>
      </c>
      <c r="J283" s="331" t="s">
        <v>418</v>
      </c>
      <c r="K283" s="266" t="s">
        <v>41</v>
      </c>
      <c r="L283" s="240" t="s">
        <v>419</v>
      </c>
      <c r="M283" s="328" t="s">
        <v>129</v>
      </c>
      <c r="N283" s="326">
        <v>85</v>
      </c>
      <c r="O283" s="329"/>
      <c r="P283" s="270"/>
      <c r="Q283" s="61"/>
      <c r="R283" s="61"/>
      <c r="S283" s="61"/>
      <c r="T283" s="290"/>
      <c r="U283" s="324"/>
      <c r="V283" s="324"/>
      <c r="W283" s="324"/>
      <c r="X283" s="324"/>
      <c r="Y283" s="324"/>
      <c r="Z283" s="324"/>
      <c r="AA283" s="324"/>
      <c r="AB283" s="324">
        <f>IF($N$283="","",$N$283)</f>
        <v>85</v>
      </c>
      <c r="AC283" s="324"/>
      <c r="AD283" s="324"/>
      <c r="AE283" s="324"/>
      <c r="AF283" s="324"/>
      <c r="AG283" s="324"/>
      <c r="AH283" s="291"/>
    </row>
    <row r="284" spans="2:34" ht="39.75" customHeight="1" x14ac:dyDescent="0.25">
      <c r="B284" s="99"/>
      <c r="C284" s="389"/>
      <c r="D284" s="394"/>
      <c r="E284" s="434"/>
      <c r="F284" s="438"/>
      <c r="G284" s="327"/>
      <c r="H284" s="342"/>
      <c r="I284" s="341"/>
      <c r="J284" s="342"/>
      <c r="K284" s="266" t="s">
        <v>44</v>
      </c>
      <c r="L284" s="182" t="s">
        <v>420</v>
      </c>
      <c r="M284" s="327"/>
      <c r="N284" s="327"/>
      <c r="O284" s="330"/>
      <c r="P284" s="270"/>
      <c r="Q284" s="61"/>
      <c r="R284" s="61"/>
      <c r="S284" s="61"/>
      <c r="T284" s="290"/>
      <c r="U284" s="325"/>
      <c r="V284" s="325"/>
      <c r="W284" s="325"/>
      <c r="X284" s="325"/>
      <c r="Y284" s="325"/>
      <c r="Z284" s="325"/>
      <c r="AA284" s="325"/>
      <c r="AB284" s="325"/>
      <c r="AC284" s="325"/>
      <c r="AD284" s="325"/>
      <c r="AE284" s="325"/>
      <c r="AF284" s="325"/>
      <c r="AG284" s="325"/>
      <c r="AH284" s="291"/>
    </row>
    <row r="285" spans="2:34" ht="39.75" customHeight="1" x14ac:dyDescent="0.25">
      <c r="B285" s="99"/>
      <c r="C285" s="389"/>
      <c r="D285" s="394"/>
      <c r="E285" s="434"/>
      <c r="F285" s="438"/>
      <c r="G285" s="327"/>
      <c r="H285" s="342"/>
      <c r="I285" s="341"/>
      <c r="J285" s="342"/>
      <c r="K285" s="266" t="s">
        <v>46</v>
      </c>
      <c r="L285" s="182" t="s">
        <v>421</v>
      </c>
      <c r="M285" s="327"/>
      <c r="N285" s="327"/>
      <c r="O285" s="330"/>
      <c r="P285" s="270"/>
      <c r="Q285" s="61"/>
      <c r="R285" s="61"/>
      <c r="S285" s="61"/>
      <c r="T285" s="290"/>
      <c r="U285" s="325"/>
      <c r="V285" s="325"/>
      <c r="W285" s="325"/>
      <c r="X285" s="325"/>
      <c r="Y285" s="325"/>
      <c r="Z285" s="325"/>
      <c r="AA285" s="325"/>
      <c r="AB285" s="325"/>
      <c r="AC285" s="325"/>
      <c r="AD285" s="325"/>
      <c r="AE285" s="325"/>
      <c r="AF285" s="325"/>
      <c r="AG285" s="325"/>
      <c r="AH285" s="291"/>
    </row>
    <row r="286" spans="2:34" ht="39.75" customHeight="1" x14ac:dyDescent="0.25">
      <c r="B286" s="99"/>
      <c r="C286" s="389"/>
      <c r="D286" s="394"/>
      <c r="E286" s="434"/>
      <c r="F286" s="438"/>
      <c r="G286" s="327"/>
      <c r="H286" s="342"/>
      <c r="I286" s="341"/>
      <c r="J286" s="342"/>
      <c r="K286" s="266" t="s">
        <v>48</v>
      </c>
      <c r="L286" s="182" t="s">
        <v>422</v>
      </c>
      <c r="M286" s="327"/>
      <c r="N286" s="327"/>
      <c r="O286" s="330"/>
      <c r="P286" s="270"/>
      <c r="Q286" s="61"/>
      <c r="R286" s="61"/>
      <c r="S286" s="61"/>
      <c r="T286" s="290"/>
      <c r="U286" s="325"/>
      <c r="V286" s="325"/>
      <c r="W286" s="325"/>
      <c r="X286" s="325"/>
      <c r="Y286" s="325"/>
      <c r="Z286" s="325"/>
      <c r="AA286" s="325"/>
      <c r="AB286" s="325"/>
      <c r="AC286" s="325"/>
      <c r="AD286" s="325"/>
      <c r="AE286" s="325"/>
      <c r="AF286" s="325"/>
      <c r="AG286" s="325"/>
      <c r="AH286" s="291"/>
    </row>
    <row r="287" spans="2:34" ht="39.75" customHeight="1" x14ac:dyDescent="0.25">
      <c r="B287" s="99"/>
      <c r="C287" s="389"/>
      <c r="D287" s="394"/>
      <c r="E287" s="434"/>
      <c r="F287" s="438"/>
      <c r="G287" s="327"/>
      <c r="H287" s="342"/>
      <c r="I287" s="341"/>
      <c r="J287" s="342"/>
      <c r="K287" s="266" t="s">
        <v>50</v>
      </c>
      <c r="L287" s="182" t="s">
        <v>423</v>
      </c>
      <c r="M287" s="327"/>
      <c r="N287" s="327"/>
      <c r="O287" s="330"/>
      <c r="P287" s="270"/>
      <c r="Q287" s="61"/>
      <c r="R287" s="61"/>
      <c r="S287" s="61"/>
      <c r="T287" s="290"/>
      <c r="U287" s="325"/>
      <c r="V287" s="325"/>
      <c r="W287" s="325"/>
      <c r="X287" s="325"/>
      <c r="Y287" s="325"/>
      <c r="Z287" s="325"/>
      <c r="AA287" s="325"/>
      <c r="AB287" s="325"/>
      <c r="AC287" s="325"/>
      <c r="AD287" s="325"/>
      <c r="AE287" s="325"/>
      <c r="AF287" s="325"/>
      <c r="AG287" s="325"/>
      <c r="AH287" s="291"/>
    </row>
    <row r="288" spans="2:34" ht="39.75" customHeight="1" x14ac:dyDescent="0.25">
      <c r="B288" s="99"/>
      <c r="C288" s="389"/>
      <c r="D288" s="394"/>
      <c r="E288" s="434"/>
      <c r="F288" s="438"/>
      <c r="G288" s="338"/>
      <c r="H288" s="331" t="s">
        <v>426</v>
      </c>
      <c r="I288" s="339" t="s">
        <v>427</v>
      </c>
      <c r="J288" s="331" t="s">
        <v>418</v>
      </c>
      <c r="K288" s="266" t="s">
        <v>41</v>
      </c>
      <c r="L288" s="240" t="s">
        <v>419</v>
      </c>
      <c r="M288" s="328" t="s">
        <v>129</v>
      </c>
      <c r="N288" s="326">
        <v>85</v>
      </c>
      <c r="O288" s="329"/>
      <c r="P288" s="270"/>
      <c r="Q288" s="61"/>
      <c r="R288" s="61"/>
      <c r="S288" s="61"/>
      <c r="T288" s="290"/>
      <c r="U288" s="324"/>
      <c r="V288" s="324"/>
      <c r="W288" s="324"/>
      <c r="X288" s="324"/>
      <c r="Y288" s="324"/>
      <c r="Z288" s="324"/>
      <c r="AA288" s="324"/>
      <c r="AB288" s="324">
        <f>IF($N$288="","",$N$288)</f>
        <v>85</v>
      </c>
      <c r="AC288" s="324"/>
      <c r="AD288" s="324"/>
      <c r="AE288" s="324"/>
      <c r="AF288" s="324"/>
      <c r="AG288" s="324"/>
      <c r="AH288" s="291"/>
    </row>
    <row r="289" spans="2:34" ht="39.75" customHeight="1" x14ac:dyDescent="0.25">
      <c r="B289" s="99"/>
      <c r="C289" s="389"/>
      <c r="D289" s="394"/>
      <c r="E289" s="434"/>
      <c r="F289" s="438"/>
      <c r="G289" s="327"/>
      <c r="H289" s="342"/>
      <c r="I289" s="341"/>
      <c r="J289" s="342"/>
      <c r="K289" s="266" t="s">
        <v>44</v>
      </c>
      <c r="L289" s="182" t="s">
        <v>420</v>
      </c>
      <c r="M289" s="327"/>
      <c r="N289" s="327"/>
      <c r="O289" s="330"/>
      <c r="P289" s="270"/>
      <c r="Q289" s="61"/>
      <c r="R289" s="61"/>
      <c r="S289" s="61"/>
      <c r="T289" s="290"/>
      <c r="U289" s="325"/>
      <c r="V289" s="325"/>
      <c r="W289" s="325"/>
      <c r="X289" s="325"/>
      <c r="Y289" s="325"/>
      <c r="Z289" s="325"/>
      <c r="AA289" s="325"/>
      <c r="AB289" s="325"/>
      <c r="AC289" s="325"/>
      <c r="AD289" s="325"/>
      <c r="AE289" s="325"/>
      <c r="AF289" s="325"/>
      <c r="AG289" s="325"/>
      <c r="AH289" s="291"/>
    </row>
    <row r="290" spans="2:34" ht="39.75" customHeight="1" x14ac:dyDescent="0.25">
      <c r="B290" s="99"/>
      <c r="C290" s="389"/>
      <c r="D290" s="394"/>
      <c r="E290" s="434"/>
      <c r="F290" s="438"/>
      <c r="G290" s="327"/>
      <c r="H290" s="342"/>
      <c r="I290" s="341"/>
      <c r="J290" s="342"/>
      <c r="K290" s="266" t="s">
        <v>46</v>
      </c>
      <c r="L290" s="182" t="s">
        <v>421</v>
      </c>
      <c r="M290" s="327"/>
      <c r="N290" s="327"/>
      <c r="O290" s="330"/>
      <c r="P290" s="270"/>
      <c r="Q290" s="61"/>
      <c r="R290" s="61"/>
      <c r="S290" s="61"/>
      <c r="T290" s="290"/>
      <c r="U290" s="325"/>
      <c r="V290" s="325"/>
      <c r="W290" s="325"/>
      <c r="X290" s="325"/>
      <c r="Y290" s="325"/>
      <c r="Z290" s="325"/>
      <c r="AA290" s="325"/>
      <c r="AB290" s="325"/>
      <c r="AC290" s="325"/>
      <c r="AD290" s="325"/>
      <c r="AE290" s="325"/>
      <c r="AF290" s="325"/>
      <c r="AG290" s="325"/>
      <c r="AH290" s="291"/>
    </row>
    <row r="291" spans="2:34" ht="39.75" customHeight="1" x14ac:dyDescent="0.25">
      <c r="B291" s="99"/>
      <c r="C291" s="389"/>
      <c r="D291" s="394"/>
      <c r="E291" s="434"/>
      <c r="F291" s="438"/>
      <c r="G291" s="327"/>
      <c r="H291" s="342"/>
      <c r="I291" s="341"/>
      <c r="J291" s="342"/>
      <c r="K291" s="266" t="s">
        <v>48</v>
      </c>
      <c r="L291" s="182" t="s">
        <v>422</v>
      </c>
      <c r="M291" s="327"/>
      <c r="N291" s="327"/>
      <c r="O291" s="330"/>
      <c r="P291" s="270"/>
      <c r="Q291" s="61"/>
      <c r="R291" s="61"/>
      <c r="S291" s="61"/>
      <c r="T291" s="290"/>
      <c r="U291" s="325"/>
      <c r="V291" s="325"/>
      <c r="W291" s="325"/>
      <c r="X291" s="325"/>
      <c r="Y291" s="325"/>
      <c r="Z291" s="325"/>
      <c r="AA291" s="325"/>
      <c r="AB291" s="325"/>
      <c r="AC291" s="325"/>
      <c r="AD291" s="325"/>
      <c r="AE291" s="325"/>
      <c r="AF291" s="325"/>
      <c r="AG291" s="325"/>
      <c r="AH291" s="291"/>
    </row>
    <row r="292" spans="2:34" ht="39.75" customHeight="1" x14ac:dyDescent="0.25">
      <c r="B292" s="99"/>
      <c r="C292" s="389"/>
      <c r="D292" s="394"/>
      <c r="E292" s="434"/>
      <c r="F292" s="438"/>
      <c r="G292" s="327"/>
      <c r="H292" s="342"/>
      <c r="I292" s="341"/>
      <c r="J292" s="342"/>
      <c r="K292" s="266" t="s">
        <v>50</v>
      </c>
      <c r="L292" s="182" t="s">
        <v>423</v>
      </c>
      <c r="M292" s="327"/>
      <c r="N292" s="327"/>
      <c r="O292" s="330"/>
      <c r="P292" s="270"/>
      <c r="Q292" s="61"/>
      <c r="R292" s="61"/>
      <c r="S292" s="61"/>
      <c r="T292" s="290"/>
      <c r="U292" s="325"/>
      <c r="V292" s="325"/>
      <c r="W292" s="325"/>
      <c r="X292" s="325"/>
      <c r="Y292" s="325"/>
      <c r="Z292" s="325"/>
      <c r="AA292" s="325"/>
      <c r="AB292" s="325"/>
      <c r="AC292" s="325"/>
      <c r="AD292" s="325"/>
      <c r="AE292" s="325"/>
      <c r="AF292" s="325"/>
      <c r="AG292" s="325"/>
      <c r="AH292" s="291"/>
    </row>
    <row r="293" spans="2:34" ht="39.75" customHeight="1" x14ac:dyDescent="0.25">
      <c r="B293" s="99"/>
      <c r="C293" s="389"/>
      <c r="D293" s="394"/>
      <c r="E293" s="434"/>
      <c r="F293" s="438"/>
      <c r="G293" s="338"/>
      <c r="H293" s="331" t="s">
        <v>428</v>
      </c>
      <c r="I293" s="339" t="s">
        <v>429</v>
      </c>
      <c r="J293" s="331" t="s">
        <v>418</v>
      </c>
      <c r="K293" s="266" t="s">
        <v>41</v>
      </c>
      <c r="L293" s="240" t="s">
        <v>419</v>
      </c>
      <c r="M293" s="328" t="s">
        <v>129</v>
      </c>
      <c r="N293" s="326">
        <v>85</v>
      </c>
      <c r="O293" s="329"/>
      <c r="P293" s="270"/>
      <c r="Q293" s="61"/>
      <c r="R293" s="61"/>
      <c r="S293" s="61"/>
      <c r="T293" s="290"/>
      <c r="U293" s="324"/>
      <c r="V293" s="324"/>
      <c r="W293" s="324"/>
      <c r="X293" s="324"/>
      <c r="Y293" s="324"/>
      <c r="Z293" s="324"/>
      <c r="AA293" s="324"/>
      <c r="AB293" s="324">
        <f>IF($N$293="","",$N$293)</f>
        <v>85</v>
      </c>
      <c r="AC293" s="324"/>
      <c r="AD293" s="324">
        <f>IF($N$293="","",$N$293)</f>
        <v>85</v>
      </c>
      <c r="AE293" s="324">
        <f>IF($N$293="","",$N$293)</f>
        <v>85</v>
      </c>
      <c r="AF293" s="324"/>
      <c r="AG293" s="324"/>
      <c r="AH293" s="291"/>
    </row>
    <row r="294" spans="2:34" ht="39.75" customHeight="1" x14ac:dyDescent="0.25">
      <c r="B294" s="99"/>
      <c r="C294" s="389"/>
      <c r="D294" s="394"/>
      <c r="E294" s="434"/>
      <c r="F294" s="438"/>
      <c r="G294" s="327"/>
      <c r="H294" s="342"/>
      <c r="I294" s="341"/>
      <c r="J294" s="342"/>
      <c r="K294" s="266" t="s">
        <v>44</v>
      </c>
      <c r="L294" s="182" t="s">
        <v>420</v>
      </c>
      <c r="M294" s="327"/>
      <c r="N294" s="327"/>
      <c r="O294" s="330"/>
      <c r="P294" s="270"/>
      <c r="Q294" s="61"/>
      <c r="R294" s="61"/>
      <c r="S294" s="61"/>
      <c r="T294" s="290"/>
      <c r="U294" s="325"/>
      <c r="V294" s="325"/>
      <c r="W294" s="325"/>
      <c r="X294" s="325"/>
      <c r="Y294" s="325"/>
      <c r="Z294" s="325"/>
      <c r="AA294" s="325"/>
      <c r="AB294" s="325"/>
      <c r="AC294" s="325"/>
      <c r="AD294" s="325"/>
      <c r="AE294" s="325"/>
      <c r="AF294" s="325"/>
      <c r="AG294" s="325"/>
      <c r="AH294" s="291"/>
    </row>
    <row r="295" spans="2:34" ht="39.75" customHeight="1" x14ac:dyDescent="0.25">
      <c r="B295" s="99"/>
      <c r="C295" s="389"/>
      <c r="D295" s="394"/>
      <c r="E295" s="434"/>
      <c r="F295" s="438"/>
      <c r="G295" s="327"/>
      <c r="H295" s="342"/>
      <c r="I295" s="341"/>
      <c r="J295" s="342"/>
      <c r="K295" s="266" t="s">
        <v>46</v>
      </c>
      <c r="L295" s="182" t="s">
        <v>421</v>
      </c>
      <c r="M295" s="327"/>
      <c r="N295" s="327"/>
      <c r="O295" s="330"/>
      <c r="P295" s="270"/>
      <c r="Q295" s="61"/>
      <c r="R295" s="61"/>
      <c r="S295" s="61"/>
      <c r="T295" s="290"/>
      <c r="U295" s="325"/>
      <c r="V295" s="325"/>
      <c r="W295" s="325"/>
      <c r="X295" s="325"/>
      <c r="Y295" s="325"/>
      <c r="Z295" s="325"/>
      <c r="AA295" s="325"/>
      <c r="AB295" s="325"/>
      <c r="AC295" s="325"/>
      <c r="AD295" s="325"/>
      <c r="AE295" s="325"/>
      <c r="AF295" s="325"/>
      <c r="AG295" s="325"/>
      <c r="AH295" s="291"/>
    </row>
    <row r="296" spans="2:34" ht="39.75" customHeight="1" x14ac:dyDescent="0.25">
      <c r="B296" s="99"/>
      <c r="C296" s="389"/>
      <c r="D296" s="394"/>
      <c r="E296" s="434"/>
      <c r="F296" s="438"/>
      <c r="G296" s="327"/>
      <c r="H296" s="342"/>
      <c r="I296" s="341"/>
      <c r="J296" s="342"/>
      <c r="K296" s="266" t="s">
        <v>48</v>
      </c>
      <c r="L296" s="182" t="s">
        <v>422</v>
      </c>
      <c r="M296" s="327"/>
      <c r="N296" s="327"/>
      <c r="O296" s="330"/>
      <c r="P296" s="270"/>
      <c r="Q296" s="61"/>
      <c r="R296" s="61"/>
      <c r="S296" s="61"/>
      <c r="T296" s="290"/>
      <c r="U296" s="325"/>
      <c r="V296" s="325"/>
      <c r="W296" s="325"/>
      <c r="X296" s="325"/>
      <c r="Y296" s="325"/>
      <c r="Z296" s="325"/>
      <c r="AA296" s="325"/>
      <c r="AB296" s="325"/>
      <c r="AC296" s="325"/>
      <c r="AD296" s="325"/>
      <c r="AE296" s="325"/>
      <c r="AF296" s="325"/>
      <c r="AG296" s="325"/>
      <c r="AH296" s="291"/>
    </row>
    <row r="297" spans="2:34" ht="39.75" customHeight="1" x14ac:dyDescent="0.25">
      <c r="B297" s="99"/>
      <c r="C297" s="389"/>
      <c r="D297" s="394"/>
      <c r="E297" s="434"/>
      <c r="F297" s="438"/>
      <c r="G297" s="327"/>
      <c r="H297" s="342"/>
      <c r="I297" s="341"/>
      <c r="J297" s="342"/>
      <c r="K297" s="266" t="s">
        <v>50</v>
      </c>
      <c r="L297" s="182" t="s">
        <v>423</v>
      </c>
      <c r="M297" s="327"/>
      <c r="N297" s="327"/>
      <c r="O297" s="330"/>
      <c r="P297" s="270"/>
      <c r="Q297" s="61"/>
      <c r="R297" s="61"/>
      <c r="S297" s="61"/>
      <c r="T297" s="290"/>
      <c r="U297" s="325"/>
      <c r="V297" s="325"/>
      <c r="W297" s="325"/>
      <c r="X297" s="325"/>
      <c r="Y297" s="325"/>
      <c r="Z297" s="325"/>
      <c r="AA297" s="325"/>
      <c r="AB297" s="325"/>
      <c r="AC297" s="325"/>
      <c r="AD297" s="325"/>
      <c r="AE297" s="325"/>
      <c r="AF297" s="325"/>
      <c r="AG297" s="325"/>
      <c r="AH297" s="291"/>
    </row>
    <row r="298" spans="2:34" ht="39.75" customHeight="1" x14ac:dyDescent="0.25">
      <c r="B298" s="99"/>
      <c r="C298" s="389"/>
      <c r="D298" s="394"/>
      <c r="E298" s="434"/>
      <c r="F298" s="438"/>
      <c r="G298" s="266"/>
      <c r="H298" s="381" t="s">
        <v>430</v>
      </c>
      <c r="I298" s="382"/>
      <c r="J298" s="382"/>
      <c r="K298" s="382"/>
      <c r="L298" s="383"/>
      <c r="M298" s="309"/>
      <c r="N298" s="309"/>
      <c r="O298" s="310"/>
      <c r="P298" s="311"/>
      <c r="Q298" s="61"/>
      <c r="R298" s="61"/>
      <c r="S298" s="61"/>
      <c r="T298" s="290"/>
      <c r="U298" s="308"/>
      <c r="V298" s="195"/>
      <c r="W298" s="195"/>
      <c r="X298" s="195"/>
      <c r="Y298" s="195"/>
      <c r="Z298" s="195"/>
      <c r="AA298" s="195"/>
      <c r="AB298" s="195"/>
      <c r="AC298" s="195"/>
      <c r="AD298" s="195"/>
      <c r="AE298" s="195"/>
      <c r="AF298" s="195"/>
      <c r="AG298" s="195"/>
      <c r="AH298" s="291"/>
    </row>
    <row r="299" spans="2:34" ht="39.75" customHeight="1" x14ac:dyDescent="0.25">
      <c r="B299" s="99"/>
      <c r="C299" s="389"/>
      <c r="D299" s="394"/>
      <c r="E299" s="434"/>
      <c r="F299" s="438"/>
      <c r="G299" s="338"/>
      <c r="H299" s="331" t="s">
        <v>431</v>
      </c>
      <c r="I299" s="339" t="s">
        <v>432</v>
      </c>
      <c r="J299" s="331" t="s">
        <v>81</v>
      </c>
      <c r="K299" s="266" t="s">
        <v>41</v>
      </c>
      <c r="L299" s="240" t="s">
        <v>433</v>
      </c>
      <c r="M299" s="328" t="s">
        <v>129</v>
      </c>
      <c r="N299" s="326">
        <v>85</v>
      </c>
      <c r="O299" s="329"/>
      <c r="P299" s="270"/>
      <c r="Q299" s="61"/>
      <c r="R299" s="61"/>
      <c r="S299" s="61"/>
      <c r="T299" s="290"/>
      <c r="U299" s="324"/>
      <c r="V299" s="324"/>
      <c r="W299" s="324"/>
      <c r="X299" s="324"/>
      <c r="Y299" s="324"/>
      <c r="Z299" s="324"/>
      <c r="AA299" s="324">
        <f>IF($N$299="","",$N$299)</f>
        <v>85</v>
      </c>
      <c r="AB299" s="324">
        <f>IF($N$299="","",$N$299)</f>
        <v>85</v>
      </c>
      <c r="AC299" s="324"/>
      <c r="AD299" s="324"/>
      <c r="AE299" s="324"/>
      <c r="AF299" s="324">
        <f>IF($N$299="","",$N$299)</f>
        <v>85</v>
      </c>
      <c r="AG299" s="324"/>
      <c r="AH299" s="291"/>
    </row>
    <row r="300" spans="2:34" ht="39.75" customHeight="1" x14ac:dyDescent="0.25">
      <c r="B300" s="99"/>
      <c r="C300" s="389"/>
      <c r="D300" s="394"/>
      <c r="E300" s="434"/>
      <c r="F300" s="438"/>
      <c r="G300" s="327"/>
      <c r="H300" s="342"/>
      <c r="I300" s="341"/>
      <c r="J300" s="342"/>
      <c r="K300" s="266" t="s">
        <v>44</v>
      </c>
      <c r="L300" s="240" t="s">
        <v>434</v>
      </c>
      <c r="M300" s="327"/>
      <c r="N300" s="327"/>
      <c r="O300" s="330"/>
      <c r="P300" s="270"/>
      <c r="Q300" s="61"/>
      <c r="R300" s="61"/>
      <c r="S300" s="61"/>
      <c r="T300" s="290"/>
      <c r="U300" s="325"/>
      <c r="V300" s="325"/>
      <c r="W300" s="325"/>
      <c r="X300" s="325"/>
      <c r="Y300" s="325"/>
      <c r="Z300" s="325"/>
      <c r="AA300" s="325"/>
      <c r="AB300" s="325"/>
      <c r="AC300" s="325"/>
      <c r="AD300" s="325"/>
      <c r="AE300" s="325"/>
      <c r="AF300" s="325"/>
      <c r="AG300" s="325"/>
      <c r="AH300" s="291"/>
    </row>
    <row r="301" spans="2:34" ht="39.75" customHeight="1" x14ac:dyDescent="0.25">
      <c r="B301" s="99"/>
      <c r="C301" s="389"/>
      <c r="D301" s="394"/>
      <c r="E301" s="434"/>
      <c r="F301" s="438"/>
      <c r="G301" s="327"/>
      <c r="H301" s="342"/>
      <c r="I301" s="341"/>
      <c r="J301" s="342"/>
      <c r="K301" s="266" t="s">
        <v>46</v>
      </c>
      <c r="L301" s="182" t="s">
        <v>435</v>
      </c>
      <c r="M301" s="327"/>
      <c r="N301" s="327"/>
      <c r="O301" s="330"/>
      <c r="P301" s="270"/>
      <c r="Q301" s="61"/>
      <c r="R301" s="61"/>
      <c r="S301" s="61"/>
      <c r="T301" s="290"/>
      <c r="U301" s="325"/>
      <c r="V301" s="325"/>
      <c r="W301" s="325"/>
      <c r="X301" s="325"/>
      <c r="Y301" s="325"/>
      <c r="Z301" s="325"/>
      <c r="AA301" s="325"/>
      <c r="AB301" s="325"/>
      <c r="AC301" s="325"/>
      <c r="AD301" s="325"/>
      <c r="AE301" s="325"/>
      <c r="AF301" s="325"/>
      <c r="AG301" s="325"/>
      <c r="AH301" s="291"/>
    </row>
    <row r="302" spans="2:34" ht="39.75" customHeight="1" x14ac:dyDescent="0.25">
      <c r="B302" s="99"/>
      <c r="C302" s="389"/>
      <c r="D302" s="394"/>
      <c r="E302" s="434"/>
      <c r="F302" s="438"/>
      <c r="G302" s="327"/>
      <c r="H302" s="342"/>
      <c r="I302" s="341"/>
      <c r="J302" s="342"/>
      <c r="K302" s="266" t="s">
        <v>48</v>
      </c>
      <c r="L302" s="182" t="s">
        <v>436</v>
      </c>
      <c r="M302" s="327"/>
      <c r="N302" s="327"/>
      <c r="O302" s="330"/>
      <c r="P302" s="270"/>
      <c r="Q302" s="61"/>
      <c r="R302" s="61"/>
      <c r="S302" s="61"/>
      <c r="T302" s="290"/>
      <c r="U302" s="325"/>
      <c r="V302" s="325"/>
      <c r="W302" s="325"/>
      <c r="X302" s="325"/>
      <c r="Y302" s="325"/>
      <c r="Z302" s="325"/>
      <c r="AA302" s="325"/>
      <c r="AB302" s="325"/>
      <c r="AC302" s="325"/>
      <c r="AD302" s="325"/>
      <c r="AE302" s="325"/>
      <c r="AF302" s="325"/>
      <c r="AG302" s="325"/>
      <c r="AH302" s="291"/>
    </row>
    <row r="303" spans="2:34" ht="39.75" customHeight="1" x14ac:dyDescent="0.25">
      <c r="B303" s="99"/>
      <c r="C303" s="389"/>
      <c r="D303" s="394"/>
      <c r="E303" s="434"/>
      <c r="F303" s="438"/>
      <c r="G303" s="327"/>
      <c r="H303" s="342"/>
      <c r="I303" s="341"/>
      <c r="J303" s="342"/>
      <c r="K303" s="266" t="s">
        <v>50</v>
      </c>
      <c r="L303" s="182" t="s">
        <v>437</v>
      </c>
      <c r="M303" s="327"/>
      <c r="N303" s="327"/>
      <c r="O303" s="330"/>
      <c r="P303" s="270"/>
      <c r="Q303" s="61"/>
      <c r="R303" s="61"/>
      <c r="S303" s="61"/>
      <c r="T303" s="290"/>
      <c r="U303" s="325"/>
      <c r="V303" s="325"/>
      <c r="W303" s="325"/>
      <c r="X303" s="325"/>
      <c r="Y303" s="325"/>
      <c r="Z303" s="325"/>
      <c r="AA303" s="325"/>
      <c r="AB303" s="325"/>
      <c r="AC303" s="325"/>
      <c r="AD303" s="325"/>
      <c r="AE303" s="325"/>
      <c r="AF303" s="325"/>
      <c r="AG303" s="325"/>
      <c r="AH303" s="291"/>
    </row>
    <row r="304" spans="2:34" ht="39.75" customHeight="1" x14ac:dyDescent="0.25">
      <c r="B304" s="99"/>
      <c r="C304" s="389"/>
      <c r="D304" s="394"/>
      <c r="E304" s="434"/>
      <c r="F304" s="438"/>
      <c r="G304" s="338"/>
      <c r="H304" s="331" t="s">
        <v>438</v>
      </c>
      <c r="I304" s="339"/>
      <c r="J304" s="331" t="s">
        <v>81</v>
      </c>
      <c r="K304" s="266" t="s">
        <v>41</v>
      </c>
      <c r="L304" s="240" t="s">
        <v>433</v>
      </c>
      <c r="M304" s="328" t="s">
        <v>129</v>
      </c>
      <c r="N304" s="326">
        <v>85</v>
      </c>
      <c r="O304" s="329"/>
      <c r="P304" s="270"/>
      <c r="Q304" s="61"/>
      <c r="R304" s="61"/>
      <c r="S304" s="61"/>
      <c r="T304" s="290"/>
      <c r="U304" s="324"/>
      <c r="V304" s="324"/>
      <c r="W304" s="324"/>
      <c r="X304" s="324"/>
      <c r="Y304" s="324"/>
      <c r="Z304" s="324"/>
      <c r="AA304" s="324"/>
      <c r="AB304" s="324">
        <f>IF($N$304="","",$N$304)</f>
        <v>85</v>
      </c>
      <c r="AC304" s="324">
        <f>IF($N$304="","",$N$304)</f>
        <v>85</v>
      </c>
      <c r="AD304" s="324"/>
      <c r="AE304" s="324">
        <f>IF($N$304="","",$N$304)</f>
        <v>85</v>
      </c>
      <c r="AF304" s="324">
        <f>IF($N$304="","",$N$304)</f>
        <v>85</v>
      </c>
      <c r="AG304" s="324"/>
      <c r="AH304" s="291"/>
    </row>
    <row r="305" spans="2:34" ht="39.75" customHeight="1" x14ac:dyDescent="0.25">
      <c r="B305" s="99"/>
      <c r="C305" s="389"/>
      <c r="D305" s="394"/>
      <c r="E305" s="434"/>
      <c r="F305" s="438"/>
      <c r="G305" s="327"/>
      <c r="H305" s="342"/>
      <c r="I305" s="341"/>
      <c r="J305" s="342"/>
      <c r="K305" s="266" t="s">
        <v>44</v>
      </c>
      <c r="L305" s="240" t="s">
        <v>434</v>
      </c>
      <c r="M305" s="327"/>
      <c r="N305" s="327"/>
      <c r="O305" s="330"/>
      <c r="P305" s="270"/>
      <c r="Q305" s="61"/>
      <c r="R305" s="61"/>
      <c r="S305" s="61"/>
      <c r="T305" s="290"/>
      <c r="U305" s="325"/>
      <c r="V305" s="325"/>
      <c r="W305" s="325"/>
      <c r="X305" s="325"/>
      <c r="Y305" s="325"/>
      <c r="Z305" s="325"/>
      <c r="AA305" s="325"/>
      <c r="AB305" s="325"/>
      <c r="AC305" s="325"/>
      <c r="AD305" s="325"/>
      <c r="AE305" s="325"/>
      <c r="AF305" s="325"/>
      <c r="AG305" s="325"/>
      <c r="AH305" s="291"/>
    </row>
    <row r="306" spans="2:34" ht="39.75" customHeight="1" x14ac:dyDescent="0.25">
      <c r="B306" s="99"/>
      <c r="C306" s="389"/>
      <c r="D306" s="394"/>
      <c r="E306" s="434"/>
      <c r="F306" s="438"/>
      <c r="G306" s="327"/>
      <c r="H306" s="342"/>
      <c r="I306" s="341"/>
      <c r="J306" s="342"/>
      <c r="K306" s="266" t="s">
        <v>46</v>
      </c>
      <c r="L306" s="182" t="s">
        <v>439</v>
      </c>
      <c r="M306" s="327"/>
      <c r="N306" s="327"/>
      <c r="O306" s="330"/>
      <c r="P306" s="270"/>
      <c r="Q306" s="61"/>
      <c r="R306" s="61"/>
      <c r="S306" s="61"/>
      <c r="T306" s="290"/>
      <c r="U306" s="325"/>
      <c r="V306" s="325"/>
      <c r="W306" s="325"/>
      <c r="X306" s="325"/>
      <c r="Y306" s="325"/>
      <c r="Z306" s="325"/>
      <c r="AA306" s="325"/>
      <c r="AB306" s="325"/>
      <c r="AC306" s="325"/>
      <c r="AD306" s="325"/>
      <c r="AE306" s="325"/>
      <c r="AF306" s="325"/>
      <c r="AG306" s="325"/>
      <c r="AH306" s="291"/>
    </row>
    <row r="307" spans="2:34" ht="39.75" customHeight="1" x14ac:dyDescent="0.25">
      <c r="B307" s="99"/>
      <c r="C307" s="389"/>
      <c r="D307" s="394"/>
      <c r="E307" s="434"/>
      <c r="F307" s="438"/>
      <c r="G307" s="327"/>
      <c r="H307" s="342"/>
      <c r="I307" s="341"/>
      <c r="J307" s="342"/>
      <c r="K307" s="266" t="s">
        <v>48</v>
      </c>
      <c r="L307" s="182" t="s">
        <v>440</v>
      </c>
      <c r="M307" s="327"/>
      <c r="N307" s="327"/>
      <c r="O307" s="330"/>
      <c r="P307" s="270"/>
      <c r="Q307" s="61"/>
      <c r="R307" s="61"/>
      <c r="S307" s="61"/>
      <c r="T307" s="290"/>
      <c r="U307" s="325"/>
      <c r="V307" s="325"/>
      <c r="W307" s="325"/>
      <c r="X307" s="325"/>
      <c r="Y307" s="325"/>
      <c r="Z307" s="325"/>
      <c r="AA307" s="325"/>
      <c r="AB307" s="325"/>
      <c r="AC307" s="325"/>
      <c r="AD307" s="325"/>
      <c r="AE307" s="325"/>
      <c r="AF307" s="325"/>
      <c r="AG307" s="325"/>
      <c r="AH307" s="291"/>
    </row>
    <row r="308" spans="2:34" ht="39.75" customHeight="1" x14ac:dyDescent="0.25">
      <c r="B308" s="99"/>
      <c r="C308" s="389"/>
      <c r="D308" s="394"/>
      <c r="E308" s="434"/>
      <c r="F308" s="438"/>
      <c r="G308" s="327"/>
      <c r="H308" s="342"/>
      <c r="I308" s="341"/>
      <c r="J308" s="342"/>
      <c r="K308" s="266" t="s">
        <v>50</v>
      </c>
      <c r="L308" s="182" t="s">
        <v>441</v>
      </c>
      <c r="M308" s="327"/>
      <c r="N308" s="327"/>
      <c r="O308" s="330"/>
      <c r="P308" s="270"/>
      <c r="Q308" s="61"/>
      <c r="R308" s="61"/>
      <c r="S308" s="61"/>
      <c r="T308" s="290"/>
      <c r="U308" s="325"/>
      <c r="V308" s="325"/>
      <c r="W308" s="325"/>
      <c r="X308" s="325"/>
      <c r="Y308" s="325"/>
      <c r="Z308" s="325"/>
      <c r="AA308" s="325"/>
      <c r="AB308" s="325"/>
      <c r="AC308" s="325"/>
      <c r="AD308" s="325"/>
      <c r="AE308" s="325"/>
      <c r="AF308" s="325"/>
      <c r="AG308" s="325"/>
      <c r="AH308" s="291"/>
    </row>
    <row r="309" spans="2:34" ht="39.75" customHeight="1" x14ac:dyDescent="0.25">
      <c r="B309" s="99"/>
      <c r="C309" s="389"/>
      <c r="D309" s="394"/>
      <c r="E309" s="434"/>
      <c r="F309" s="438"/>
      <c r="G309" s="338"/>
      <c r="H309" s="331" t="s">
        <v>442</v>
      </c>
      <c r="I309" s="339" t="s">
        <v>443</v>
      </c>
      <c r="J309" s="331" t="s">
        <v>81</v>
      </c>
      <c r="K309" s="266" t="s">
        <v>41</v>
      </c>
      <c r="L309" s="240" t="s">
        <v>433</v>
      </c>
      <c r="M309" s="328"/>
      <c r="N309" s="326">
        <v>50</v>
      </c>
      <c r="O309" s="329"/>
      <c r="P309" s="270"/>
      <c r="Q309" s="61"/>
      <c r="R309" s="61"/>
      <c r="S309" s="61"/>
      <c r="T309" s="290"/>
      <c r="U309" s="324"/>
      <c r="V309" s="324"/>
      <c r="W309" s="324"/>
      <c r="X309" s="324"/>
      <c r="Y309" s="324"/>
      <c r="Z309" s="324"/>
      <c r="AA309" s="324"/>
      <c r="AB309" s="324">
        <f>IF($N$309="","",$N$309)</f>
        <v>50</v>
      </c>
      <c r="AC309" s="324">
        <f>IF($N$309="","",$N$309)</f>
        <v>50</v>
      </c>
      <c r="AD309" s="324"/>
      <c r="AE309" s="324">
        <f>IF($N$309="","",$N$309)</f>
        <v>50</v>
      </c>
      <c r="AF309" s="324">
        <f>IF($N$309="","",$N$309)</f>
        <v>50</v>
      </c>
      <c r="AG309" s="324"/>
      <c r="AH309" s="291"/>
    </row>
    <row r="310" spans="2:34" ht="39.75" customHeight="1" x14ac:dyDescent="0.25">
      <c r="B310" s="99"/>
      <c r="C310" s="389"/>
      <c r="D310" s="394"/>
      <c r="E310" s="434"/>
      <c r="F310" s="438"/>
      <c r="G310" s="327"/>
      <c r="H310" s="342"/>
      <c r="I310" s="341"/>
      <c r="J310" s="342"/>
      <c r="K310" s="266" t="s">
        <v>44</v>
      </c>
      <c r="L310" s="240" t="s">
        <v>434</v>
      </c>
      <c r="M310" s="327"/>
      <c r="N310" s="327"/>
      <c r="O310" s="330"/>
      <c r="P310" s="270"/>
      <c r="Q310" s="61"/>
      <c r="R310" s="61"/>
      <c r="S310" s="61"/>
      <c r="T310" s="290"/>
      <c r="U310" s="325"/>
      <c r="V310" s="325"/>
      <c r="W310" s="325"/>
      <c r="X310" s="325"/>
      <c r="Y310" s="325"/>
      <c r="Z310" s="325"/>
      <c r="AA310" s="325"/>
      <c r="AB310" s="325"/>
      <c r="AC310" s="325"/>
      <c r="AD310" s="325"/>
      <c r="AE310" s="325"/>
      <c r="AF310" s="325"/>
      <c r="AG310" s="325"/>
      <c r="AH310" s="291"/>
    </row>
    <row r="311" spans="2:34" ht="39.75" customHeight="1" x14ac:dyDescent="0.25">
      <c r="B311" s="99"/>
      <c r="C311" s="389"/>
      <c r="D311" s="394"/>
      <c r="E311" s="434"/>
      <c r="F311" s="438"/>
      <c r="G311" s="327"/>
      <c r="H311" s="342"/>
      <c r="I311" s="341"/>
      <c r="J311" s="342"/>
      <c r="K311" s="266" t="s">
        <v>46</v>
      </c>
      <c r="L311" s="182" t="s">
        <v>444</v>
      </c>
      <c r="M311" s="327"/>
      <c r="N311" s="327"/>
      <c r="O311" s="330"/>
      <c r="P311" s="270"/>
      <c r="Q311" s="61"/>
      <c r="R311" s="61"/>
      <c r="S311" s="61"/>
      <c r="T311" s="290"/>
      <c r="U311" s="325"/>
      <c r="V311" s="325"/>
      <c r="W311" s="325"/>
      <c r="X311" s="325"/>
      <c r="Y311" s="325"/>
      <c r="Z311" s="325"/>
      <c r="AA311" s="325"/>
      <c r="AB311" s="325"/>
      <c r="AC311" s="325"/>
      <c r="AD311" s="325"/>
      <c r="AE311" s="325"/>
      <c r="AF311" s="325"/>
      <c r="AG311" s="325"/>
      <c r="AH311" s="291"/>
    </row>
    <row r="312" spans="2:34" ht="39.75" customHeight="1" x14ac:dyDescent="0.25">
      <c r="B312" s="99"/>
      <c r="C312" s="389"/>
      <c r="D312" s="394"/>
      <c r="E312" s="434"/>
      <c r="F312" s="438"/>
      <c r="G312" s="327"/>
      <c r="H312" s="342"/>
      <c r="I312" s="341"/>
      <c r="J312" s="342"/>
      <c r="K312" s="266" t="s">
        <v>48</v>
      </c>
      <c r="L312" s="182" t="s">
        <v>445</v>
      </c>
      <c r="M312" s="327"/>
      <c r="N312" s="327"/>
      <c r="O312" s="330"/>
      <c r="P312" s="270"/>
      <c r="Q312" s="61"/>
      <c r="R312" s="61"/>
      <c r="S312" s="61"/>
      <c r="T312" s="290"/>
      <c r="U312" s="325"/>
      <c r="V312" s="325"/>
      <c r="W312" s="325"/>
      <c r="X312" s="325"/>
      <c r="Y312" s="325"/>
      <c r="Z312" s="325"/>
      <c r="AA312" s="325"/>
      <c r="AB312" s="325"/>
      <c r="AC312" s="325"/>
      <c r="AD312" s="325"/>
      <c r="AE312" s="325"/>
      <c r="AF312" s="325"/>
      <c r="AG312" s="325"/>
      <c r="AH312" s="291"/>
    </row>
    <row r="313" spans="2:34" ht="39.75" customHeight="1" x14ac:dyDescent="0.25">
      <c r="B313" s="99"/>
      <c r="C313" s="389"/>
      <c r="D313" s="394"/>
      <c r="E313" s="434"/>
      <c r="F313" s="438"/>
      <c r="G313" s="327"/>
      <c r="H313" s="342"/>
      <c r="I313" s="341"/>
      <c r="J313" s="342"/>
      <c r="K313" s="266" t="s">
        <v>50</v>
      </c>
      <c r="L313" s="182" t="s">
        <v>446</v>
      </c>
      <c r="M313" s="327"/>
      <c r="N313" s="327"/>
      <c r="O313" s="330"/>
      <c r="P313" s="270"/>
      <c r="Q313" s="61"/>
      <c r="R313" s="61"/>
      <c r="S313" s="61"/>
      <c r="T313" s="290"/>
      <c r="U313" s="325"/>
      <c r="V313" s="325"/>
      <c r="W313" s="325"/>
      <c r="X313" s="325"/>
      <c r="Y313" s="325"/>
      <c r="Z313" s="325"/>
      <c r="AA313" s="325"/>
      <c r="AB313" s="325"/>
      <c r="AC313" s="325"/>
      <c r="AD313" s="325"/>
      <c r="AE313" s="325"/>
      <c r="AF313" s="325"/>
      <c r="AG313" s="325"/>
      <c r="AH313" s="291"/>
    </row>
    <row r="314" spans="2:34" ht="39.75" customHeight="1" x14ac:dyDescent="0.25">
      <c r="B314" s="99"/>
      <c r="C314" s="389"/>
      <c r="D314" s="394"/>
      <c r="E314" s="434"/>
      <c r="F314" s="438"/>
      <c r="G314" s="338"/>
      <c r="H314" s="331" t="s">
        <v>447</v>
      </c>
      <c r="I314" s="339" t="s">
        <v>448</v>
      </c>
      <c r="J314" s="331" t="s">
        <v>81</v>
      </c>
      <c r="K314" s="266" t="s">
        <v>41</v>
      </c>
      <c r="L314" s="240" t="s">
        <v>449</v>
      </c>
      <c r="M314" s="328"/>
      <c r="N314" s="326">
        <v>85</v>
      </c>
      <c r="O314" s="329"/>
      <c r="P314" s="270"/>
      <c r="Q314" s="61"/>
      <c r="R314" s="61"/>
      <c r="S314" s="61"/>
      <c r="T314" s="290"/>
      <c r="U314" s="324"/>
      <c r="V314" s="324"/>
      <c r="W314" s="324"/>
      <c r="X314" s="324"/>
      <c r="Y314" s="324"/>
      <c r="Z314" s="324"/>
      <c r="AA314" s="324"/>
      <c r="AB314" s="324">
        <f>IF($N$314="","",$N$314)</f>
        <v>85</v>
      </c>
      <c r="AC314" s="324"/>
      <c r="AD314" s="324"/>
      <c r="AE314" s="324">
        <f>IF($N$314="","",$N$314)</f>
        <v>85</v>
      </c>
      <c r="AF314" s="324"/>
      <c r="AG314" s="324"/>
      <c r="AH314" s="291"/>
    </row>
    <row r="315" spans="2:34" ht="39.75" customHeight="1" x14ac:dyDescent="0.25">
      <c r="B315" s="99"/>
      <c r="C315" s="389"/>
      <c r="D315" s="394"/>
      <c r="E315" s="434"/>
      <c r="F315" s="438"/>
      <c r="G315" s="327"/>
      <c r="H315" s="342"/>
      <c r="I315" s="341"/>
      <c r="J315" s="342"/>
      <c r="K315" s="266" t="s">
        <v>44</v>
      </c>
      <c r="L315" s="182" t="s">
        <v>450</v>
      </c>
      <c r="M315" s="327"/>
      <c r="N315" s="327"/>
      <c r="O315" s="330"/>
      <c r="P315" s="270"/>
      <c r="Q315" s="61"/>
      <c r="R315" s="61"/>
      <c r="S315" s="61"/>
      <c r="T315" s="290"/>
      <c r="U315" s="325"/>
      <c r="V315" s="325"/>
      <c r="W315" s="325"/>
      <c r="X315" s="325"/>
      <c r="Y315" s="325"/>
      <c r="Z315" s="325"/>
      <c r="AA315" s="325"/>
      <c r="AB315" s="325"/>
      <c r="AC315" s="325"/>
      <c r="AD315" s="325"/>
      <c r="AE315" s="325"/>
      <c r="AF315" s="325"/>
      <c r="AG315" s="325"/>
      <c r="AH315" s="291"/>
    </row>
    <row r="316" spans="2:34" ht="39.75" customHeight="1" x14ac:dyDescent="0.25">
      <c r="B316" s="99"/>
      <c r="C316" s="389"/>
      <c r="D316" s="394"/>
      <c r="E316" s="434"/>
      <c r="F316" s="438"/>
      <c r="G316" s="327"/>
      <c r="H316" s="342"/>
      <c r="I316" s="341"/>
      <c r="J316" s="342"/>
      <c r="K316" s="266" t="s">
        <v>46</v>
      </c>
      <c r="L316" s="182" t="s">
        <v>451</v>
      </c>
      <c r="M316" s="327"/>
      <c r="N316" s="327"/>
      <c r="O316" s="330"/>
      <c r="P316" s="270"/>
      <c r="Q316" s="61"/>
      <c r="R316" s="61"/>
      <c r="S316" s="61"/>
      <c r="T316" s="290"/>
      <c r="U316" s="325"/>
      <c r="V316" s="325"/>
      <c r="W316" s="325"/>
      <c r="X316" s="325"/>
      <c r="Y316" s="325"/>
      <c r="Z316" s="325"/>
      <c r="AA316" s="325"/>
      <c r="AB316" s="325"/>
      <c r="AC316" s="325"/>
      <c r="AD316" s="325"/>
      <c r="AE316" s="325"/>
      <c r="AF316" s="325"/>
      <c r="AG316" s="325"/>
      <c r="AH316" s="291"/>
    </row>
    <row r="317" spans="2:34" ht="39.75" customHeight="1" x14ac:dyDescent="0.25">
      <c r="B317" s="99"/>
      <c r="C317" s="389"/>
      <c r="D317" s="394"/>
      <c r="E317" s="434"/>
      <c r="F317" s="438"/>
      <c r="G317" s="327"/>
      <c r="H317" s="342"/>
      <c r="I317" s="341"/>
      <c r="J317" s="342"/>
      <c r="K317" s="266" t="s">
        <v>48</v>
      </c>
      <c r="L317" s="182" t="s">
        <v>452</v>
      </c>
      <c r="M317" s="327"/>
      <c r="N317" s="327"/>
      <c r="O317" s="330"/>
      <c r="P317" s="270"/>
      <c r="Q317" s="61"/>
      <c r="R317" s="61"/>
      <c r="S317" s="61"/>
      <c r="T317" s="290"/>
      <c r="U317" s="325"/>
      <c r="V317" s="325"/>
      <c r="W317" s="325"/>
      <c r="X317" s="325"/>
      <c r="Y317" s="325"/>
      <c r="Z317" s="325"/>
      <c r="AA317" s="325"/>
      <c r="AB317" s="325"/>
      <c r="AC317" s="325"/>
      <c r="AD317" s="325"/>
      <c r="AE317" s="325"/>
      <c r="AF317" s="325"/>
      <c r="AG317" s="325"/>
      <c r="AH317" s="291"/>
    </row>
    <row r="318" spans="2:34" ht="39.75" customHeight="1" x14ac:dyDescent="0.25">
      <c r="B318" s="99"/>
      <c r="C318" s="389"/>
      <c r="D318" s="394"/>
      <c r="E318" s="434"/>
      <c r="F318" s="438"/>
      <c r="G318" s="327"/>
      <c r="H318" s="342"/>
      <c r="I318" s="341"/>
      <c r="J318" s="342"/>
      <c r="K318" s="266" t="s">
        <v>50</v>
      </c>
      <c r="L318" s="182" t="s">
        <v>453</v>
      </c>
      <c r="M318" s="327"/>
      <c r="N318" s="327"/>
      <c r="O318" s="330"/>
      <c r="P318" s="270"/>
      <c r="Q318" s="61"/>
      <c r="R318" s="61"/>
      <c r="S318" s="61"/>
      <c r="T318" s="290"/>
      <c r="U318" s="325"/>
      <c r="V318" s="325"/>
      <c r="W318" s="325"/>
      <c r="X318" s="325"/>
      <c r="Y318" s="325"/>
      <c r="Z318" s="325"/>
      <c r="AA318" s="325"/>
      <c r="AB318" s="325"/>
      <c r="AC318" s="325"/>
      <c r="AD318" s="325"/>
      <c r="AE318" s="325"/>
      <c r="AF318" s="325"/>
      <c r="AG318" s="325"/>
      <c r="AH318" s="291"/>
    </row>
    <row r="319" spans="2:34" ht="39.75" customHeight="1" x14ac:dyDescent="0.25">
      <c r="B319" s="99"/>
      <c r="C319" s="389"/>
      <c r="D319" s="394"/>
      <c r="E319" s="434"/>
      <c r="F319" s="438"/>
      <c r="G319" s="338">
        <v>41</v>
      </c>
      <c r="H319" s="339" t="s">
        <v>454</v>
      </c>
      <c r="I319" s="343"/>
      <c r="J319" s="331" t="s">
        <v>455</v>
      </c>
      <c r="K319" s="266" t="s">
        <v>41</v>
      </c>
      <c r="L319" s="240" t="s">
        <v>456</v>
      </c>
      <c r="M319" s="328" t="s">
        <v>129</v>
      </c>
      <c r="N319" s="326">
        <v>20</v>
      </c>
      <c r="O319" s="329"/>
      <c r="P319" s="270"/>
      <c r="Q319" s="61"/>
      <c r="R319" s="61"/>
      <c r="S319" s="61"/>
      <c r="T319" s="290"/>
      <c r="U319" s="324"/>
      <c r="V319" s="324"/>
      <c r="W319" s="324"/>
      <c r="X319" s="324"/>
      <c r="Y319" s="324"/>
      <c r="Z319" s="324"/>
      <c r="AA319" s="324"/>
      <c r="AB319" s="324">
        <f>IF($N$319="","",$N$319)</f>
        <v>20</v>
      </c>
      <c r="AC319" s="324"/>
      <c r="AD319" s="324"/>
      <c r="AE319" s="324"/>
      <c r="AF319" s="324"/>
      <c r="AG319" s="324"/>
      <c r="AH319" s="291"/>
    </row>
    <row r="320" spans="2:34" ht="39.75" customHeight="1" x14ac:dyDescent="0.25">
      <c r="B320" s="99"/>
      <c r="C320" s="389"/>
      <c r="D320" s="394"/>
      <c r="E320" s="327"/>
      <c r="F320" s="436"/>
      <c r="G320" s="327"/>
      <c r="H320" s="341"/>
      <c r="I320" s="343"/>
      <c r="J320" s="342"/>
      <c r="K320" s="266" t="s">
        <v>44</v>
      </c>
      <c r="L320" s="182" t="s">
        <v>457</v>
      </c>
      <c r="M320" s="327"/>
      <c r="N320" s="327"/>
      <c r="O320" s="330"/>
      <c r="P320" s="270"/>
      <c r="Q320" s="61"/>
      <c r="R320" s="61"/>
      <c r="S320" s="61"/>
      <c r="T320" s="290"/>
      <c r="U320" s="325"/>
      <c r="V320" s="325"/>
      <c r="W320" s="325"/>
      <c r="X320" s="325"/>
      <c r="Y320" s="325"/>
      <c r="Z320" s="325"/>
      <c r="AA320" s="325"/>
      <c r="AB320" s="325"/>
      <c r="AC320" s="325"/>
      <c r="AD320" s="325"/>
      <c r="AE320" s="325"/>
      <c r="AF320" s="325"/>
      <c r="AG320" s="325"/>
      <c r="AH320" s="291"/>
    </row>
    <row r="321" spans="2:34" ht="39.75" customHeight="1" x14ac:dyDescent="0.25">
      <c r="B321" s="99"/>
      <c r="C321" s="389"/>
      <c r="D321" s="394"/>
      <c r="E321" s="327"/>
      <c r="F321" s="436"/>
      <c r="G321" s="327"/>
      <c r="H321" s="341"/>
      <c r="I321" s="343"/>
      <c r="J321" s="342"/>
      <c r="K321" s="266" t="s">
        <v>46</v>
      </c>
      <c r="L321" s="182" t="s">
        <v>458</v>
      </c>
      <c r="M321" s="327"/>
      <c r="N321" s="327"/>
      <c r="O321" s="330"/>
      <c r="P321" s="270"/>
      <c r="Q321" s="61"/>
      <c r="R321" s="61"/>
      <c r="S321" s="61"/>
      <c r="T321" s="290"/>
      <c r="U321" s="325"/>
      <c r="V321" s="325"/>
      <c r="W321" s="325"/>
      <c r="X321" s="325"/>
      <c r="Y321" s="325"/>
      <c r="Z321" s="325"/>
      <c r="AA321" s="325"/>
      <c r="AB321" s="325"/>
      <c r="AC321" s="325"/>
      <c r="AD321" s="325"/>
      <c r="AE321" s="325"/>
      <c r="AF321" s="325"/>
      <c r="AG321" s="325"/>
      <c r="AH321" s="291"/>
    </row>
    <row r="322" spans="2:34" ht="39.75" customHeight="1" x14ac:dyDescent="0.25">
      <c r="B322" s="99"/>
      <c r="C322" s="389"/>
      <c r="D322" s="394"/>
      <c r="E322" s="327"/>
      <c r="F322" s="436"/>
      <c r="G322" s="327"/>
      <c r="H322" s="341"/>
      <c r="I322" s="343"/>
      <c r="J322" s="342"/>
      <c r="K322" s="266" t="s">
        <v>48</v>
      </c>
      <c r="L322" s="182" t="s">
        <v>459</v>
      </c>
      <c r="M322" s="327"/>
      <c r="N322" s="327"/>
      <c r="O322" s="330"/>
      <c r="P322" s="270"/>
      <c r="Q322" s="61"/>
      <c r="R322" s="61"/>
      <c r="S322" s="61"/>
      <c r="T322" s="290"/>
      <c r="U322" s="325"/>
      <c r="V322" s="325"/>
      <c r="W322" s="325"/>
      <c r="X322" s="325"/>
      <c r="Y322" s="325"/>
      <c r="Z322" s="325"/>
      <c r="AA322" s="325"/>
      <c r="AB322" s="325"/>
      <c r="AC322" s="325"/>
      <c r="AD322" s="325"/>
      <c r="AE322" s="325"/>
      <c r="AF322" s="325"/>
      <c r="AG322" s="325"/>
      <c r="AH322" s="291"/>
    </row>
    <row r="323" spans="2:34" ht="39.75" customHeight="1" x14ac:dyDescent="0.25">
      <c r="B323" s="99"/>
      <c r="C323" s="389"/>
      <c r="D323" s="394"/>
      <c r="E323" s="327"/>
      <c r="F323" s="436"/>
      <c r="G323" s="327"/>
      <c r="H323" s="341"/>
      <c r="I323" s="343"/>
      <c r="J323" s="342"/>
      <c r="K323" s="266" t="s">
        <v>50</v>
      </c>
      <c r="L323" s="182" t="s">
        <v>460</v>
      </c>
      <c r="M323" s="327"/>
      <c r="N323" s="327"/>
      <c r="O323" s="330"/>
      <c r="P323" s="270"/>
      <c r="Q323" s="61"/>
      <c r="R323" s="61"/>
      <c r="S323" s="61"/>
      <c r="T323" s="290"/>
      <c r="U323" s="325"/>
      <c r="V323" s="325"/>
      <c r="W323" s="325"/>
      <c r="X323" s="325"/>
      <c r="Y323" s="325"/>
      <c r="Z323" s="325"/>
      <c r="AA323" s="325"/>
      <c r="AB323" s="325"/>
      <c r="AC323" s="325"/>
      <c r="AD323" s="325"/>
      <c r="AE323" s="325"/>
      <c r="AF323" s="325"/>
      <c r="AG323" s="325"/>
      <c r="AH323" s="291"/>
    </row>
    <row r="324" spans="2:34" ht="39.75" customHeight="1" x14ac:dyDescent="0.25">
      <c r="B324" s="99"/>
      <c r="C324" s="389"/>
      <c r="D324" s="394"/>
      <c r="E324" s="434" t="s">
        <v>461</v>
      </c>
      <c r="F324" s="437">
        <f>IF(SUM(N324:N439)=0,"",AVERAGE(N324:N439))</f>
        <v>78.695652173913047</v>
      </c>
      <c r="G324" s="338">
        <v>42</v>
      </c>
      <c r="H324" s="339" t="s">
        <v>462</v>
      </c>
      <c r="I324" s="343"/>
      <c r="J324" s="331" t="s">
        <v>463</v>
      </c>
      <c r="K324" s="266" t="s">
        <v>41</v>
      </c>
      <c r="L324" s="240" t="s">
        <v>464</v>
      </c>
      <c r="M324" s="328" t="s">
        <v>129</v>
      </c>
      <c r="N324" s="326">
        <v>85</v>
      </c>
      <c r="O324" s="329"/>
      <c r="P324" s="270"/>
      <c r="Q324" s="61"/>
      <c r="R324" s="61"/>
      <c r="S324" s="61"/>
      <c r="T324" s="290"/>
      <c r="U324" s="324"/>
      <c r="V324" s="324">
        <f>IF($N$324="","",$N$324)</f>
        <v>85</v>
      </c>
      <c r="W324" s="324">
        <f>IF($N$324="","",$N$324)</f>
        <v>85</v>
      </c>
      <c r="X324" s="324"/>
      <c r="Y324" s="324">
        <f>IF($N$324="","",$N$324)</f>
        <v>85</v>
      </c>
      <c r="Z324" s="324"/>
      <c r="AA324" s="324"/>
      <c r="AB324" s="324"/>
      <c r="AC324" s="324"/>
      <c r="AD324" s="324"/>
      <c r="AE324" s="324"/>
      <c r="AF324" s="324"/>
      <c r="AG324" s="324"/>
      <c r="AH324" s="291"/>
    </row>
    <row r="325" spans="2:34" ht="39.75" customHeight="1" x14ac:dyDescent="0.25">
      <c r="B325" s="99"/>
      <c r="C325" s="389"/>
      <c r="D325" s="394"/>
      <c r="E325" s="434"/>
      <c r="F325" s="437"/>
      <c r="G325" s="327"/>
      <c r="H325" s="341"/>
      <c r="I325" s="343"/>
      <c r="J325" s="342"/>
      <c r="K325" s="266" t="s">
        <v>44</v>
      </c>
      <c r="L325" s="182" t="s">
        <v>465</v>
      </c>
      <c r="M325" s="327"/>
      <c r="N325" s="327"/>
      <c r="O325" s="330"/>
      <c r="P325" s="270"/>
      <c r="Q325" s="61"/>
      <c r="R325" s="61"/>
      <c r="S325" s="61"/>
      <c r="T325" s="290"/>
      <c r="U325" s="325"/>
      <c r="V325" s="325"/>
      <c r="W325" s="325"/>
      <c r="X325" s="325"/>
      <c r="Y325" s="325"/>
      <c r="Z325" s="325"/>
      <c r="AA325" s="325"/>
      <c r="AB325" s="325"/>
      <c r="AC325" s="325"/>
      <c r="AD325" s="325"/>
      <c r="AE325" s="325"/>
      <c r="AF325" s="325"/>
      <c r="AG325" s="325"/>
      <c r="AH325" s="291"/>
    </row>
    <row r="326" spans="2:34" ht="39.75" customHeight="1" x14ac:dyDescent="0.25">
      <c r="B326" s="99"/>
      <c r="C326" s="389"/>
      <c r="D326" s="394"/>
      <c r="E326" s="434"/>
      <c r="F326" s="437"/>
      <c r="G326" s="327"/>
      <c r="H326" s="341"/>
      <c r="I326" s="343"/>
      <c r="J326" s="342"/>
      <c r="K326" s="266" t="s">
        <v>46</v>
      </c>
      <c r="L326" s="182" t="s">
        <v>466</v>
      </c>
      <c r="M326" s="327"/>
      <c r="N326" s="327"/>
      <c r="O326" s="330"/>
      <c r="P326" s="270"/>
      <c r="Q326" s="61"/>
      <c r="R326" s="61"/>
      <c r="S326" s="61"/>
      <c r="T326" s="290"/>
      <c r="U326" s="325"/>
      <c r="V326" s="325"/>
      <c r="W326" s="325"/>
      <c r="X326" s="325"/>
      <c r="Y326" s="325"/>
      <c r="Z326" s="325"/>
      <c r="AA326" s="325"/>
      <c r="AB326" s="325"/>
      <c r="AC326" s="325"/>
      <c r="AD326" s="325"/>
      <c r="AE326" s="325"/>
      <c r="AF326" s="325"/>
      <c r="AG326" s="325"/>
      <c r="AH326" s="291"/>
    </row>
    <row r="327" spans="2:34" ht="39.75" customHeight="1" x14ac:dyDescent="0.25">
      <c r="B327" s="99"/>
      <c r="C327" s="389"/>
      <c r="D327" s="394"/>
      <c r="E327" s="434"/>
      <c r="F327" s="437"/>
      <c r="G327" s="327"/>
      <c r="H327" s="341"/>
      <c r="I327" s="343"/>
      <c r="J327" s="342"/>
      <c r="K327" s="266" t="s">
        <v>48</v>
      </c>
      <c r="L327" s="182" t="s">
        <v>467</v>
      </c>
      <c r="M327" s="327"/>
      <c r="N327" s="327"/>
      <c r="O327" s="330"/>
      <c r="P327" s="270"/>
      <c r="Q327" s="61"/>
      <c r="R327" s="61"/>
      <c r="S327" s="61"/>
      <c r="T327" s="290"/>
      <c r="U327" s="325"/>
      <c r="V327" s="325"/>
      <c r="W327" s="325"/>
      <c r="X327" s="325"/>
      <c r="Y327" s="325"/>
      <c r="Z327" s="325"/>
      <c r="AA327" s="325"/>
      <c r="AB327" s="325"/>
      <c r="AC327" s="325"/>
      <c r="AD327" s="325"/>
      <c r="AE327" s="325"/>
      <c r="AF327" s="325"/>
      <c r="AG327" s="325"/>
      <c r="AH327" s="291"/>
    </row>
    <row r="328" spans="2:34" ht="39.75" customHeight="1" x14ac:dyDescent="0.25">
      <c r="B328" s="99"/>
      <c r="C328" s="389"/>
      <c r="D328" s="394"/>
      <c r="E328" s="434"/>
      <c r="F328" s="437"/>
      <c r="G328" s="327"/>
      <c r="H328" s="341"/>
      <c r="I328" s="343"/>
      <c r="J328" s="342"/>
      <c r="K328" s="266" t="s">
        <v>50</v>
      </c>
      <c r="L328" s="182" t="s">
        <v>468</v>
      </c>
      <c r="M328" s="327"/>
      <c r="N328" s="327"/>
      <c r="O328" s="330"/>
      <c r="P328" s="270"/>
      <c r="Q328" s="61"/>
      <c r="R328" s="61"/>
      <c r="S328" s="61"/>
      <c r="T328" s="290"/>
      <c r="U328" s="325"/>
      <c r="V328" s="325"/>
      <c r="W328" s="325"/>
      <c r="X328" s="325"/>
      <c r="Y328" s="325"/>
      <c r="Z328" s="325"/>
      <c r="AA328" s="325"/>
      <c r="AB328" s="325"/>
      <c r="AC328" s="325"/>
      <c r="AD328" s="325"/>
      <c r="AE328" s="325"/>
      <c r="AF328" s="325"/>
      <c r="AG328" s="325"/>
      <c r="AH328" s="291"/>
    </row>
    <row r="329" spans="2:34" ht="39.75" customHeight="1" x14ac:dyDescent="0.25">
      <c r="B329" s="99"/>
      <c r="C329" s="389"/>
      <c r="D329" s="394"/>
      <c r="E329" s="434"/>
      <c r="F329" s="438"/>
      <c r="G329" s="338"/>
      <c r="H329" s="331" t="s">
        <v>469</v>
      </c>
      <c r="I329" s="339" t="s">
        <v>470</v>
      </c>
      <c r="J329" s="331" t="s">
        <v>395</v>
      </c>
      <c r="K329" s="266" t="s">
        <v>41</v>
      </c>
      <c r="L329" s="240" t="s">
        <v>464</v>
      </c>
      <c r="M329" s="328" t="s">
        <v>129</v>
      </c>
      <c r="N329" s="326">
        <v>85</v>
      </c>
      <c r="O329" s="329"/>
      <c r="P329" s="270"/>
      <c r="Q329" s="61"/>
      <c r="R329" s="61"/>
      <c r="S329" s="61"/>
      <c r="T329" s="290"/>
      <c r="U329" s="324"/>
      <c r="V329" s="324"/>
      <c r="W329" s="324"/>
      <c r="X329" s="324"/>
      <c r="Y329" s="324">
        <f>IF($N$329="","",$N$329)</f>
        <v>85</v>
      </c>
      <c r="Z329" s="324">
        <f>IF($N$329="","",$N$329)</f>
        <v>85</v>
      </c>
      <c r="AA329" s="324"/>
      <c r="AB329" s="324"/>
      <c r="AC329" s="324"/>
      <c r="AD329" s="324">
        <f>IF($N$329="","",$N$329)</f>
        <v>85</v>
      </c>
      <c r="AE329" s="324"/>
      <c r="AF329" s="324"/>
      <c r="AG329" s="324"/>
      <c r="AH329" s="291"/>
    </row>
    <row r="330" spans="2:34" ht="39.75" customHeight="1" x14ac:dyDescent="0.25">
      <c r="B330" s="99"/>
      <c r="C330" s="389"/>
      <c r="D330" s="394"/>
      <c r="E330" s="434"/>
      <c r="F330" s="438"/>
      <c r="G330" s="327"/>
      <c r="H330" s="342"/>
      <c r="I330" s="341"/>
      <c r="J330" s="342"/>
      <c r="K330" s="266" t="s">
        <v>44</v>
      </c>
      <c r="L330" s="240" t="s">
        <v>471</v>
      </c>
      <c r="M330" s="327"/>
      <c r="N330" s="327"/>
      <c r="O330" s="330"/>
      <c r="P330" s="270"/>
      <c r="Q330" s="61"/>
      <c r="R330" s="61"/>
      <c r="S330" s="61"/>
      <c r="T330" s="290"/>
      <c r="U330" s="325"/>
      <c r="V330" s="325"/>
      <c r="W330" s="325"/>
      <c r="X330" s="325"/>
      <c r="Y330" s="325"/>
      <c r="Z330" s="325"/>
      <c r="AA330" s="325"/>
      <c r="AB330" s="325"/>
      <c r="AC330" s="325"/>
      <c r="AD330" s="325"/>
      <c r="AE330" s="325"/>
      <c r="AF330" s="325"/>
      <c r="AG330" s="325"/>
      <c r="AH330" s="291"/>
    </row>
    <row r="331" spans="2:34" ht="39.75" customHeight="1" x14ac:dyDescent="0.25">
      <c r="B331" s="99"/>
      <c r="C331" s="389"/>
      <c r="D331" s="394"/>
      <c r="E331" s="434"/>
      <c r="F331" s="438"/>
      <c r="G331" s="327"/>
      <c r="H331" s="342"/>
      <c r="I331" s="341"/>
      <c r="J331" s="342"/>
      <c r="K331" s="266" t="s">
        <v>46</v>
      </c>
      <c r="L331" s="182" t="s">
        <v>472</v>
      </c>
      <c r="M331" s="327"/>
      <c r="N331" s="327"/>
      <c r="O331" s="330"/>
      <c r="P331" s="270"/>
      <c r="Q331" s="61"/>
      <c r="R331" s="61"/>
      <c r="S331" s="61"/>
      <c r="T331" s="290"/>
      <c r="U331" s="325"/>
      <c r="V331" s="325"/>
      <c r="W331" s="325"/>
      <c r="X331" s="325"/>
      <c r="Y331" s="325"/>
      <c r="Z331" s="325"/>
      <c r="AA331" s="325"/>
      <c r="AB331" s="325"/>
      <c r="AC331" s="325"/>
      <c r="AD331" s="325"/>
      <c r="AE331" s="325"/>
      <c r="AF331" s="325"/>
      <c r="AG331" s="325"/>
      <c r="AH331" s="291"/>
    </row>
    <row r="332" spans="2:34" ht="39.75" customHeight="1" x14ac:dyDescent="0.25">
      <c r="B332" s="99"/>
      <c r="C332" s="389"/>
      <c r="D332" s="394"/>
      <c r="E332" s="434"/>
      <c r="F332" s="438"/>
      <c r="G332" s="327"/>
      <c r="H332" s="342"/>
      <c r="I332" s="341"/>
      <c r="J332" s="342"/>
      <c r="K332" s="266" t="s">
        <v>48</v>
      </c>
      <c r="L332" s="182" t="s">
        <v>473</v>
      </c>
      <c r="M332" s="327"/>
      <c r="N332" s="327"/>
      <c r="O332" s="330"/>
      <c r="P332" s="270"/>
      <c r="Q332" s="61"/>
      <c r="R332" s="61"/>
      <c r="S332" s="61"/>
      <c r="T332" s="290"/>
      <c r="U332" s="325"/>
      <c r="V332" s="325"/>
      <c r="W332" s="325"/>
      <c r="X332" s="325"/>
      <c r="Y332" s="325"/>
      <c r="Z332" s="325"/>
      <c r="AA332" s="325"/>
      <c r="AB332" s="325"/>
      <c r="AC332" s="325"/>
      <c r="AD332" s="325"/>
      <c r="AE332" s="325"/>
      <c r="AF332" s="325"/>
      <c r="AG332" s="325"/>
      <c r="AH332" s="291"/>
    </row>
    <row r="333" spans="2:34" ht="39.75" customHeight="1" x14ac:dyDescent="0.25">
      <c r="B333" s="99"/>
      <c r="C333" s="389"/>
      <c r="D333" s="394"/>
      <c r="E333" s="434"/>
      <c r="F333" s="438"/>
      <c r="G333" s="327"/>
      <c r="H333" s="342"/>
      <c r="I333" s="341"/>
      <c r="J333" s="342"/>
      <c r="K333" s="266" t="s">
        <v>50</v>
      </c>
      <c r="L333" s="182" t="s">
        <v>474</v>
      </c>
      <c r="M333" s="327"/>
      <c r="N333" s="327"/>
      <c r="O333" s="330"/>
      <c r="P333" s="270"/>
      <c r="Q333" s="61"/>
      <c r="R333" s="61"/>
      <c r="S333" s="61"/>
      <c r="T333" s="290"/>
      <c r="U333" s="325"/>
      <c r="V333" s="325"/>
      <c r="W333" s="325"/>
      <c r="X333" s="325"/>
      <c r="Y333" s="325"/>
      <c r="Z333" s="325"/>
      <c r="AA333" s="325"/>
      <c r="AB333" s="325"/>
      <c r="AC333" s="325"/>
      <c r="AD333" s="325"/>
      <c r="AE333" s="325"/>
      <c r="AF333" s="325"/>
      <c r="AG333" s="325"/>
      <c r="AH333" s="291"/>
    </row>
    <row r="334" spans="2:34" ht="39.75" customHeight="1" x14ac:dyDescent="0.25">
      <c r="B334" s="99"/>
      <c r="C334" s="389"/>
      <c r="D334" s="394"/>
      <c r="E334" s="434"/>
      <c r="F334" s="438"/>
      <c r="G334" s="338"/>
      <c r="H334" s="331" t="s">
        <v>475</v>
      </c>
      <c r="I334" s="339" t="s">
        <v>476</v>
      </c>
      <c r="J334" s="331" t="s">
        <v>395</v>
      </c>
      <c r="K334" s="266" t="s">
        <v>41</v>
      </c>
      <c r="L334" s="240" t="s">
        <v>464</v>
      </c>
      <c r="M334" s="328" t="s">
        <v>129</v>
      </c>
      <c r="N334" s="326">
        <v>85</v>
      </c>
      <c r="O334" s="329"/>
      <c r="P334" s="270"/>
      <c r="Q334" s="61"/>
      <c r="R334" s="61"/>
      <c r="S334" s="61"/>
      <c r="T334" s="290"/>
      <c r="U334" s="324"/>
      <c r="V334" s="324"/>
      <c r="W334" s="324"/>
      <c r="X334" s="324"/>
      <c r="Y334" s="324">
        <f>IF($N$334="","",$N$334)</f>
        <v>85</v>
      </c>
      <c r="Z334" s="324"/>
      <c r="AA334" s="324"/>
      <c r="AB334" s="324"/>
      <c r="AC334" s="324"/>
      <c r="AD334" s="324"/>
      <c r="AE334" s="324"/>
      <c r="AF334" s="324"/>
      <c r="AG334" s="324"/>
      <c r="AH334" s="291"/>
    </row>
    <row r="335" spans="2:34" ht="39.75" customHeight="1" x14ac:dyDescent="0.25">
      <c r="B335" s="99"/>
      <c r="C335" s="389"/>
      <c r="D335" s="394"/>
      <c r="E335" s="434"/>
      <c r="F335" s="438"/>
      <c r="G335" s="327"/>
      <c r="H335" s="342"/>
      <c r="I335" s="341"/>
      <c r="J335" s="342"/>
      <c r="K335" s="266" t="s">
        <v>44</v>
      </c>
      <c r="L335" s="240" t="s">
        <v>471</v>
      </c>
      <c r="M335" s="327"/>
      <c r="N335" s="327"/>
      <c r="O335" s="330"/>
      <c r="P335" s="270"/>
      <c r="Q335" s="61"/>
      <c r="R335" s="61"/>
      <c r="S335" s="61"/>
      <c r="T335" s="290"/>
      <c r="U335" s="325"/>
      <c r="V335" s="325"/>
      <c r="W335" s="325"/>
      <c r="X335" s="325"/>
      <c r="Y335" s="325"/>
      <c r="Z335" s="325"/>
      <c r="AA335" s="325"/>
      <c r="AB335" s="325"/>
      <c r="AC335" s="325"/>
      <c r="AD335" s="325"/>
      <c r="AE335" s="325"/>
      <c r="AF335" s="325"/>
      <c r="AG335" s="325"/>
      <c r="AH335" s="291"/>
    </row>
    <row r="336" spans="2:34" ht="39.75" customHeight="1" x14ac:dyDescent="0.25">
      <c r="B336" s="99"/>
      <c r="C336" s="389"/>
      <c r="D336" s="394"/>
      <c r="E336" s="434"/>
      <c r="F336" s="438"/>
      <c r="G336" s="327"/>
      <c r="H336" s="342"/>
      <c r="I336" s="341"/>
      <c r="J336" s="342"/>
      <c r="K336" s="266" t="s">
        <v>46</v>
      </c>
      <c r="L336" s="182" t="s">
        <v>477</v>
      </c>
      <c r="M336" s="327"/>
      <c r="N336" s="327"/>
      <c r="O336" s="330"/>
      <c r="P336" s="270"/>
      <c r="Q336" s="61"/>
      <c r="R336" s="61"/>
      <c r="S336" s="61"/>
      <c r="T336" s="290"/>
      <c r="U336" s="325"/>
      <c r="V336" s="325"/>
      <c r="W336" s="325"/>
      <c r="X336" s="325"/>
      <c r="Y336" s="325"/>
      <c r="Z336" s="325"/>
      <c r="AA336" s="325"/>
      <c r="AB336" s="325"/>
      <c r="AC336" s="325"/>
      <c r="AD336" s="325"/>
      <c r="AE336" s="325"/>
      <c r="AF336" s="325"/>
      <c r="AG336" s="325"/>
      <c r="AH336" s="291"/>
    </row>
    <row r="337" spans="2:34" ht="39.75" customHeight="1" x14ac:dyDescent="0.25">
      <c r="B337" s="99"/>
      <c r="C337" s="389"/>
      <c r="D337" s="394"/>
      <c r="E337" s="434"/>
      <c r="F337" s="438"/>
      <c r="G337" s="327"/>
      <c r="H337" s="342"/>
      <c r="I337" s="341"/>
      <c r="J337" s="342"/>
      <c r="K337" s="266" t="s">
        <v>48</v>
      </c>
      <c r="L337" s="182" t="s">
        <v>478</v>
      </c>
      <c r="M337" s="327"/>
      <c r="N337" s="327"/>
      <c r="O337" s="330"/>
      <c r="P337" s="270"/>
      <c r="Q337" s="61"/>
      <c r="R337" s="61"/>
      <c r="S337" s="61"/>
      <c r="T337" s="290"/>
      <c r="U337" s="325"/>
      <c r="V337" s="325"/>
      <c r="W337" s="325"/>
      <c r="X337" s="325"/>
      <c r="Y337" s="325"/>
      <c r="Z337" s="325"/>
      <c r="AA337" s="325"/>
      <c r="AB337" s="325"/>
      <c r="AC337" s="325"/>
      <c r="AD337" s="325"/>
      <c r="AE337" s="325"/>
      <c r="AF337" s="325"/>
      <c r="AG337" s="325"/>
      <c r="AH337" s="291"/>
    </row>
    <row r="338" spans="2:34" ht="39.75" customHeight="1" x14ac:dyDescent="0.25">
      <c r="B338" s="99"/>
      <c r="C338" s="389"/>
      <c r="D338" s="394"/>
      <c r="E338" s="434"/>
      <c r="F338" s="438"/>
      <c r="G338" s="327"/>
      <c r="H338" s="342"/>
      <c r="I338" s="341"/>
      <c r="J338" s="342"/>
      <c r="K338" s="266" t="s">
        <v>50</v>
      </c>
      <c r="L338" s="182" t="s">
        <v>479</v>
      </c>
      <c r="M338" s="327"/>
      <c r="N338" s="327"/>
      <c r="O338" s="330"/>
      <c r="P338" s="270"/>
      <c r="Q338" s="61"/>
      <c r="R338" s="61"/>
      <c r="S338" s="61"/>
      <c r="T338" s="290"/>
      <c r="U338" s="325"/>
      <c r="V338" s="325"/>
      <c r="W338" s="325"/>
      <c r="X338" s="325"/>
      <c r="Y338" s="325"/>
      <c r="Z338" s="325"/>
      <c r="AA338" s="325"/>
      <c r="AB338" s="325"/>
      <c r="AC338" s="325"/>
      <c r="AD338" s="325"/>
      <c r="AE338" s="325"/>
      <c r="AF338" s="325"/>
      <c r="AG338" s="325"/>
      <c r="AH338" s="291"/>
    </row>
    <row r="339" spans="2:34" ht="39.75" customHeight="1" x14ac:dyDescent="0.25">
      <c r="B339" s="99"/>
      <c r="C339" s="389"/>
      <c r="D339" s="394"/>
      <c r="E339" s="434"/>
      <c r="F339" s="438"/>
      <c r="G339" s="338"/>
      <c r="H339" s="331" t="s">
        <v>480</v>
      </c>
      <c r="I339" s="339" t="s">
        <v>481</v>
      </c>
      <c r="J339" s="331" t="s">
        <v>395</v>
      </c>
      <c r="K339" s="266" t="s">
        <v>41</v>
      </c>
      <c r="L339" s="240" t="s">
        <v>464</v>
      </c>
      <c r="M339" s="328" t="s">
        <v>129</v>
      </c>
      <c r="N339" s="326">
        <v>85</v>
      </c>
      <c r="O339" s="329"/>
      <c r="P339" s="270"/>
      <c r="Q339" s="61"/>
      <c r="R339" s="61"/>
      <c r="S339" s="61"/>
      <c r="T339" s="290"/>
      <c r="U339" s="324"/>
      <c r="V339" s="324"/>
      <c r="W339" s="324">
        <f>IF($N$339="","",$N$339)</f>
        <v>85</v>
      </c>
      <c r="X339" s="324"/>
      <c r="Y339" s="324"/>
      <c r="Z339" s="324"/>
      <c r="AA339" s="324"/>
      <c r="AB339" s="324"/>
      <c r="AC339" s="324"/>
      <c r="AD339" s="324"/>
      <c r="AE339" s="324"/>
      <c r="AF339" s="324"/>
      <c r="AG339" s="324"/>
      <c r="AH339" s="291"/>
    </row>
    <row r="340" spans="2:34" ht="39.75" customHeight="1" x14ac:dyDescent="0.25">
      <c r="B340" s="99"/>
      <c r="C340" s="389"/>
      <c r="D340" s="394"/>
      <c r="E340" s="434"/>
      <c r="F340" s="438"/>
      <c r="G340" s="327"/>
      <c r="H340" s="342"/>
      <c r="I340" s="341"/>
      <c r="J340" s="342"/>
      <c r="K340" s="266" t="s">
        <v>44</v>
      </c>
      <c r="L340" s="240" t="s">
        <v>471</v>
      </c>
      <c r="M340" s="327"/>
      <c r="N340" s="327"/>
      <c r="O340" s="330"/>
      <c r="P340" s="270"/>
      <c r="Q340" s="61"/>
      <c r="R340" s="61"/>
      <c r="S340" s="61"/>
      <c r="T340" s="290"/>
      <c r="U340" s="325"/>
      <c r="V340" s="325"/>
      <c r="W340" s="325"/>
      <c r="X340" s="325"/>
      <c r="Y340" s="325"/>
      <c r="Z340" s="325"/>
      <c r="AA340" s="325"/>
      <c r="AB340" s="325"/>
      <c r="AC340" s="325"/>
      <c r="AD340" s="325"/>
      <c r="AE340" s="325"/>
      <c r="AF340" s="325"/>
      <c r="AG340" s="325"/>
      <c r="AH340" s="291"/>
    </row>
    <row r="341" spans="2:34" ht="39.75" customHeight="1" x14ac:dyDescent="0.25">
      <c r="B341" s="99"/>
      <c r="C341" s="389"/>
      <c r="D341" s="394"/>
      <c r="E341" s="434"/>
      <c r="F341" s="438"/>
      <c r="G341" s="327"/>
      <c r="H341" s="342"/>
      <c r="I341" s="341"/>
      <c r="J341" s="342"/>
      <c r="K341" s="266" t="s">
        <v>46</v>
      </c>
      <c r="L341" s="182" t="s">
        <v>482</v>
      </c>
      <c r="M341" s="327"/>
      <c r="N341" s="327"/>
      <c r="O341" s="330"/>
      <c r="P341" s="270"/>
      <c r="Q341" s="61"/>
      <c r="R341" s="61"/>
      <c r="S341" s="61"/>
      <c r="T341" s="290"/>
      <c r="U341" s="325"/>
      <c r="V341" s="325"/>
      <c r="W341" s="325"/>
      <c r="X341" s="325"/>
      <c r="Y341" s="325"/>
      <c r="Z341" s="325"/>
      <c r="AA341" s="325"/>
      <c r="AB341" s="325"/>
      <c r="AC341" s="325"/>
      <c r="AD341" s="325"/>
      <c r="AE341" s="325"/>
      <c r="AF341" s="325"/>
      <c r="AG341" s="325"/>
      <c r="AH341" s="291"/>
    </row>
    <row r="342" spans="2:34" ht="39.75" customHeight="1" x14ac:dyDescent="0.25">
      <c r="B342" s="99"/>
      <c r="C342" s="389"/>
      <c r="D342" s="394"/>
      <c r="E342" s="434"/>
      <c r="F342" s="438"/>
      <c r="G342" s="327"/>
      <c r="H342" s="342"/>
      <c r="I342" s="341"/>
      <c r="J342" s="342"/>
      <c r="K342" s="266" t="s">
        <v>48</v>
      </c>
      <c r="L342" s="182" t="s">
        <v>483</v>
      </c>
      <c r="M342" s="327"/>
      <c r="N342" s="327"/>
      <c r="O342" s="330"/>
      <c r="P342" s="270"/>
      <c r="Q342" s="61"/>
      <c r="R342" s="61"/>
      <c r="S342" s="61"/>
      <c r="T342" s="290"/>
      <c r="U342" s="325"/>
      <c r="V342" s="325"/>
      <c r="W342" s="325"/>
      <c r="X342" s="325"/>
      <c r="Y342" s="325"/>
      <c r="Z342" s="325"/>
      <c r="AA342" s="325"/>
      <c r="AB342" s="325"/>
      <c r="AC342" s="325"/>
      <c r="AD342" s="325"/>
      <c r="AE342" s="325"/>
      <c r="AF342" s="325"/>
      <c r="AG342" s="325"/>
      <c r="AH342" s="291"/>
    </row>
    <row r="343" spans="2:34" ht="39.75" customHeight="1" x14ac:dyDescent="0.25">
      <c r="B343" s="99"/>
      <c r="C343" s="389"/>
      <c r="D343" s="394"/>
      <c r="E343" s="434"/>
      <c r="F343" s="438"/>
      <c r="G343" s="327"/>
      <c r="H343" s="342"/>
      <c r="I343" s="341"/>
      <c r="J343" s="342"/>
      <c r="K343" s="266" t="s">
        <v>50</v>
      </c>
      <c r="L343" s="182" t="s">
        <v>484</v>
      </c>
      <c r="M343" s="327"/>
      <c r="N343" s="327"/>
      <c r="O343" s="330"/>
      <c r="P343" s="270"/>
      <c r="Q343" s="61"/>
      <c r="R343" s="61"/>
      <c r="S343" s="61"/>
      <c r="T343" s="290"/>
      <c r="U343" s="325"/>
      <c r="V343" s="325"/>
      <c r="W343" s="325"/>
      <c r="X343" s="325"/>
      <c r="Y343" s="325"/>
      <c r="Z343" s="325"/>
      <c r="AA343" s="325"/>
      <c r="AB343" s="325"/>
      <c r="AC343" s="325"/>
      <c r="AD343" s="325"/>
      <c r="AE343" s="325"/>
      <c r="AF343" s="325"/>
      <c r="AG343" s="325"/>
      <c r="AH343" s="291"/>
    </row>
    <row r="344" spans="2:34" ht="39.75" customHeight="1" x14ac:dyDescent="0.25">
      <c r="B344" s="99"/>
      <c r="C344" s="389"/>
      <c r="D344" s="394"/>
      <c r="E344" s="434"/>
      <c r="F344" s="438"/>
      <c r="G344" s="338"/>
      <c r="H344" s="331" t="s">
        <v>485</v>
      </c>
      <c r="I344" s="339" t="s">
        <v>486</v>
      </c>
      <c r="J344" s="331" t="s">
        <v>395</v>
      </c>
      <c r="K344" s="266" t="s">
        <v>41</v>
      </c>
      <c r="L344" s="240" t="s">
        <v>464</v>
      </c>
      <c r="M344" s="328" t="s">
        <v>129</v>
      </c>
      <c r="N344" s="326">
        <v>85</v>
      </c>
      <c r="O344" s="329"/>
      <c r="P344" s="270"/>
      <c r="Q344" s="61"/>
      <c r="R344" s="61"/>
      <c r="S344" s="61"/>
      <c r="T344" s="290"/>
      <c r="U344" s="324"/>
      <c r="V344" s="324"/>
      <c r="W344" s="324"/>
      <c r="X344" s="324"/>
      <c r="Y344" s="324"/>
      <c r="Z344" s="324"/>
      <c r="AA344" s="324"/>
      <c r="AB344" s="324"/>
      <c r="AC344" s="324"/>
      <c r="AD344" s="324"/>
      <c r="AE344" s="324">
        <f>IF(N344="","",N344)</f>
        <v>85</v>
      </c>
      <c r="AF344" s="324"/>
      <c r="AG344" s="324"/>
      <c r="AH344" s="291"/>
    </row>
    <row r="345" spans="2:34" ht="39.75" customHeight="1" x14ac:dyDescent="0.25">
      <c r="B345" s="99"/>
      <c r="C345" s="389"/>
      <c r="D345" s="394"/>
      <c r="E345" s="434"/>
      <c r="F345" s="438"/>
      <c r="G345" s="327"/>
      <c r="H345" s="342"/>
      <c r="I345" s="341"/>
      <c r="J345" s="342"/>
      <c r="K345" s="266" t="s">
        <v>44</v>
      </c>
      <c r="L345" s="240" t="s">
        <v>471</v>
      </c>
      <c r="M345" s="327"/>
      <c r="N345" s="327"/>
      <c r="O345" s="330"/>
      <c r="P345" s="270"/>
      <c r="Q345" s="61"/>
      <c r="R345" s="61"/>
      <c r="S345" s="61"/>
      <c r="T345" s="290"/>
      <c r="U345" s="325"/>
      <c r="V345" s="325"/>
      <c r="W345" s="325"/>
      <c r="X345" s="325"/>
      <c r="Y345" s="325"/>
      <c r="Z345" s="325"/>
      <c r="AA345" s="325"/>
      <c r="AB345" s="325"/>
      <c r="AC345" s="325"/>
      <c r="AD345" s="325"/>
      <c r="AE345" s="325"/>
      <c r="AF345" s="325"/>
      <c r="AG345" s="325"/>
      <c r="AH345" s="291"/>
    </row>
    <row r="346" spans="2:34" ht="39.75" customHeight="1" x14ac:dyDescent="0.25">
      <c r="B346" s="99"/>
      <c r="C346" s="389"/>
      <c r="D346" s="394"/>
      <c r="E346" s="434"/>
      <c r="F346" s="438"/>
      <c r="G346" s="327"/>
      <c r="H346" s="342"/>
      <c r="I346" s="341"/>
      <c r="J346" s="342"/>
      <c r="K346" s="266" t="s">
        <v>46</v>
      </c>
      <c r="L346" s="182" t="s">
        <v>487</v>
      </c>
      <c r="M346" s="327"/>
      <c r="N346" s="327"/>
      <c r="O346" s="330"/>
      <c r="P346" s="270"/>
      <c r="Q346" s="61"/>
      <c r="R346" s="61"/>
      <c r="S346" s="61"/>
      <c r="T346" s="290"/>
      <c r="U346" s="325"/>
      <c r="V346" s="325"/>
      <c r="W346" s="325"/>
      <c r="X346" s="325"/>
      <c r="Y346" s="325"/>
      <c r="Z346" s="325"/>
      <c r="AA346" s="325"/>
      <c r="AB346" s="325"/>
      <c r="AC346" s="325"/>
      <c r="AD346" s="325"/>
      <c r="AE346" s="325"/>
      <c r="AF346" s="325"/>
      <c r="AG346" s="325"/>
      <c r="AH346" s="291"/>
    </row>
    <row r="347" spans="2:34" ht="39.75" customHeight="1" x14ac:dyDescent="0.25">
      <c r="B347" s="99"/>
      <c r="C347" s="389"/>
      <c r="D347" s="394"/>
      <c r="E347" s="434"/>
      <c r="F347" s="438"/>
      <c r="G347" s="327"/>
      <c r="H347" s="342"/>
      <c r="I347" s="341"/>
      <c r="J347" s="342"/>
      <c r="K347" s="266" t="s">
        <v>48</v>
      </c>
      <c r="L347" s="182" t="s">
        <v>488</v>
      </c>
      <c r="M347" s="327"/>
      <c r="N347" s="327"/>
      <c r="O347" s="330"/>
      <c r="P347" s="270"/>
      <c r="Q347" s="61"/>
      <c r="R347" s="61"/>
      <c r="S347" s="61"/>
      <c r="T347" s="290"/>
      <c r="U347" s="325"/>
      <c r="V347" s="325"/>
      <c r="W347" s="325"/>
      <c r="X347" s="325"/>
      <c r="Y347" s="325"/>
      <c r="Z347" s="325"/>
      <c r="AA347" s="325"/>
      <c r="AB347" s="325"/>
      <c r="AC347" s="325"/>
      <c r="AD347" s="325"/>
      <c r="AE347" s="325"/>
      <c r="AF347" s="325"/>
      <c r="AG347" s="325"/>
      <c r="AH347" s="291"/>
    </row>
    <row r="348" spans="2:34" ht="39.75" customHeight="1" x14ac:dyDescent="0.25">
      <c r="B348" s="99"/>
      <c r="C348" s="389"/>
      <c r="D348" s="394"/>
      <c r="E348" s="434"/>
      <c r="F348" s="438"/>
      <c r="G348" s="327"/>
      <c r="H348" s="342"/>
      <c r="I348" s="341"/>
      <c r="J348" s="342"/>
      <c r="K348" s="266" t="s">
        <v>50</v>
      </c>
      <c r="L348" s="182" t="s">
        <v>489</v>
      </c>
      <c r="M348" s="327"/>
      <c r="N348" s="327"/>
      <c r="O348" s="330"/>
      <c r="P348" s="270"/>
      <c r="Q348" s="61"/>
      <c r="R348" s="61"/>
      <c r="S348" s="61"/>
      <c r="T348" s="290"/>
      <c r="U348" s="325"/>
      <c r="V348" s="325"/>
      <c r="W348" s="325"/>
      <c r="X348" s="325"/>
      <c r="Y348" s="325"/>
      <c r="Z348" s="325"/>
      <c r="AA348" s="325"/>
      <c r="AB348" s="325"/>
      <c r="AC348" s="325"/>
      <c r="AD348" s="325"/>
      <c r="AE348" s="325"/>
      <c r="AF348" s="325"/>
      <c r="AG348" s="325"/>
      <c r="AH348" s="291"/>
    </row>
    <row r="349" spans="2:34" ht="39.75" customHeight="1" x14ac:dyDescent="0.25">
      <c r="B349" s="99"/>
      <c r="C349" s="389"/>
      <c r="D349" s="394"/>
      <c r="E349" s="434"/>
      <c r="F349" s="438"/>
      <c r="G349" s="338"/>
      <c r="H349" s="331" t="s">
        <v>490</v>
      </c>
      <c r="I349" s="339" t="s">
        <v>491</v>
      </c>
      <c r="J349" s="331" t="s">
        <v>395</v>
      </c>
      <c r="K349" s="266" t="s">
        <v>41</v>
      </c>
      <c r="L349" s="240" t="s">
        <v>464</v>
      </c>
      <c r="M349" s="328" t="s">
        <v>129</v>
      </c>
      <c r="N349" s="326">
        <v>85</v>
      </c>
      <c r="O349" s="329"/>
      <c r="P349" s="270"/>
      <c r="Q349" s="61"/>
      <c r="R349" s="61"/>
      <c r="S349" s="61"/>
      <c r="T349" s="290"/>
      <c r="U349" s="324"/>
      <c r="V349" s="324"/>
      <c r="W349" s="324"/>
      <c r="X349" s="324"/>
      <c r="Y349" s="324"/>
      <c r="Z349" s="324"/>
      <c r="AA349" s="324"/>
      <c r="AB349" s="324"/>
      <c r="AC349" s="324"/>
      <c r="AD349" s="324"/>
      <c r="AE349" s="324">
        <f>IF(N349="","",N349)</f>
        <v>85</v>
      </c>
      <c r="AF349" s="324"/>
      <c r="AG349" s="324"/>
      <c r="AH349" s="291"/>
    </row>
    <row r="350" spans="2:34" ht="39.75" customHeight="1" x14ac:dyDescent="0.25">
      <c r="B350" s="99"/>
      <c r="C350" s="389"/>
      <c r="D350" s="394"/>
      <c r="E350" s="434"/>
      <c r="F350" s="438"/>
      <c r="G350" s="327"/>
      <c r="H350" s="342"/>
      <c r="I350" s="341"/>
      <c r="J350" s="342"/>
      <c r="K350" s="266" t="s">
        <v>44</v>
      </c>
      <c r="L350" s="240" t="s">
        <v>471</v>
      </c>
      <c r="M350" s="327"/>
      <c r="N350" s="327"/>
      <c r="O350" s="330"/>
      <c r="P350" s="270"/>
      <c r="Q350" s="61"/>
      <c r="R350" s="61"/>
      <c r="S350" s="61"/>
      <c r="T350" s="290"/>
      <c r="U350" s="325"/>
      <c r="V350" s="325"/>
      <c r="W350" s="325"/>
      <c r="X350" s="325"/>
      <c r="Y350" s="325"/>
      <c r="Z350" s="325"/>
      <c r="AA350" s="325"/>
      <c r="AB350" s="325"/>
      <c r="AC350" s="325"/>
      <c r="AD350" s="325"/>
      <c r="AE350" s="325"/>
      <c r="AF350" s="325"/>
      <c r="AG350" s="325"/>
      <c r="AH350" s="291"/>
    </row>
    <row r="351" spans="2:34" ht="39.75" customHeight="1" x14ac:dyDescent="0.25">
      <c r="B351" s="99"/>
      <c r="C351" s="389"/>
      <c r="D351" s="394"/>
      <c r="E351" s="434"/>
      <c r="F351" s="438"/>
      <c r="G351" s="327"/>
      <c r="H351" s="342"/>
      <c r="I351" s="341"/>
      <c r="J351" s="342"/>
      <c r="K351" s="266" t="s">
        <v>46</v>
      </c>
      <c r="L351" s="182" t="s">
        <v>492</v>
      </c>
      <c r="M351" s="327"/>
      <c r="N351" s="327"/>
      <c r="O351" s="330"/>
      <c r="P351" s="270"/>
      <c r="Q351" s="61"/>
      <c r="R351" s="61"/>
      <c r="S351" s="61"/>
      <c r="T351" s="290"/>
      <c r="U351" s="325"/>
      <c r="V351" s="325"/>
      <c r="W351" s="325"/>
      <c r="X351" s="325"/>
      <c r="Y351" s="325"/>
      <c r="Z351" s="325"/>
      <c r="AA351" s="325"/>
      <c r="AB351" s="325"/>
      <c r="AC351" s="325"/>
      <c r="AD351" s="325"/>
      <c r="AE351" s="325"/>
      <c r="AF351" s="325"/>
      <c r="AG351" s="325"/>
      <c r="AH351" s="291"/>
    </row>
    <row r="352" spans="2:34" ht="39.75" customHeight="1" x14ac:dyDescent="0.25">
      <c r="B352" s="99"/>
      <c r="C352" s="389"/>
      <c r="D352" s="394"/>
      <c r="E352" s="434"/>
      <c r="F352" s="438"/>
      <c r="G352" s="327"/>
      <c r="H352" s="342"/>
      <c r="I352" s="341"/>
      <c r="J352" s="342"/>
      <c r="K352" s="266" t="s">
        <v>48</v>
      </c>
      <c r="L352" s="182" t="s">
        <v>493</v>
      </c>
      <c r="M352" s="327"/>
      <c r="N352" s="327"/>
      <c r="O352" s="330"/>
      <c r="P352" s="270"/>
      <c r="Q352" s="61"/>
      <c r="R352" s="61"/>
      <c r="S352" s="61"/>
      <c r="T352" s="290"/>
      <c r="U352" s="325"/>
      <c r="V352" s="325"/>
      <c r="W352" s="325"/>
      <c r="X352" s="325"/>
      <c r="Y352" s="325"/>
      <c r="Z352" s="325"/>
      <c r="AA352" s="325"/>
      <c r="AB352" s="325"/>
      <c r="AC352" s="325"/>
      <c r="AD352" s="325"/>
      <c r="AE352" s="325"/>
      <c r="AF352" s="325"/>
      <c r="AG352" s="325"/>
      <c r="AH352" s="291"/>
    </row>
    <row r="353" spans="2:34" ht="39.75" customHeight="1" x14ac:dyDescent="0.25">
      <c r="B353" s="99"/>
      <c r="C353" s="389"/>
      <c r="D353" s="394"/>
      <c r="E353" s="434"/>
      <c r="F353" s="438"/>
      <c r="G353" s="327"/>
      <c r="H353" s="342"/>
      <c r="I353" s="341"/>
      <c r="J353" s="342"/>
      <c r="K353" s="266" t="s">
        <v>50</v>
      </c>
      <c r="L353" s="182" t="s">
        <v>494</v>
      </c>
      <c r="M353" s="327"/>
      <c r="N353" s="327"/>
      <c r="O353" s="330"/>
      <c r="P353" s="270"/>
      <c r="Q353" s="61"/>
      <c r="R353" s="61"/>
      <c r="S353" s="61"/>
      <c r="T353" s="290"/>
      <c r="U353" s="325"/>
      <c r="V353" s="325"/>
      <c r="W353" s="325"/>
      <c r="X353" s="325"/>
      <c r="Y353" s="325"/>
      <c r="Z353" s="325"/>
      <c r="AA353" s="325"/>
      <c r="AB353" s="325"/>
      <c r="AC353" s="325"/>
      <c r="AD353" s="325"/>
      <c r="AE353" s="325"/>
      <c r="AF353" s="325"/>
      <c r="AG353" s="325"/>
      <c r="AH353" s="291"/>
    </row>
    <row r="354" spans="2:34" ht="39.75" customHeight="1" x14ac:dyDescent="0.25">
      <c r="B354" s="99"/>
      <c r="C354" s="389"/>
      <c r="D354" s="394"/>
      <c r="E354" s="434"/>
      <c r="F354" s="438"/>
      <c r="G354" s="338"/>
      <c r="H354" s="331" t="s">
        <v>495</v>
      </c>
      <c r="I354" s="339" t="s">
        <v>496</v>
      </c>
      <c r="J354" s="331" t="s">
        <v>395</v>
      </c>
      <c r="K354" s="266" t="s">
        <v>41</v>
      </c>
      <c r="L354" s="240" t="s">
        <v>464</v>
      </c>
      <c r="M354" s="328" t="s">
        <v>129</v>
      </c>
      <c r="N354" s="326">
        <v>85</v>
      </c>
      <c r="O354" s="329"/>
      <c r="P354" s="270"/>
      <c r="Q354" s="61"/>
      <c r="R354" s="61"/>
      <c r="S354" s="61"/>
      <c r="T354" s="290"/>
      <c r="U354" s="324">
        <f>IF($N$354="","",$N$354)</f>
        <v>85</v>
      </c>
      <c r="V354" s="324"/>
      <c r="W354" s="324"/>
      <c r="X354" s="324"/>
      <c r="Y354" s="324"/>
      <c r="Z354" s="324"/>
      <c r="AA354" s="324"/>
      <c r="AB354" s="324"/>
      <c r="AC354" s="324"/>
      <c r="AD354" s="324"/>
      <c r="AE354" s="324"/>
      <c r="AF354" s="324"/>
      <c r="AG354" s="324">
        <f>IF($N$354="","",$N$354)</f>
        <v>85</v>
      </c>
      <c r="AH354" s="291"/>
    </row>
    <row r="355" spans="2:34" ht="39.75" customHeight="1" x14ac:dyDescent="0.25">
      <c r="B355" s="99"/>
      <c r="C355" s="389"/>
      <c r="D355" s="394"/>
      <c r="E355" s="434"/>
      <c r="F355" s="438"/>
      <c r="G355" s="327"/>
      <c r="H355" s="342"/>
      <c r="I355" s="341"/>
      <c r="J355" s="342"/>
      <c r="K355" s="266" t="s">
        <v>44</v>
      </c>
      <c r="L355" s="240" t="s">
        <v>471</v>
      </c>
      <c r="M355" s="327"/>
      <c r="N355" s="327"/>
      <c r="O355" s="330"/>
      <c r="P355" s="270"/>
      <c r="Q355" s="61"/>
      <c r="R355" s="61"/>
      <c r="S355" s="61"/>
      <c r="T355" s="290"/>
      <c r="U355" s="325"/>
      <c r="V355" s="325"/>
      <c r="W355" s="325"/>
      <c r="X355" s="325"/>
      <c r="Y355" s="325"/>
      <c r="Z355" s="325"/>
      <c r="AA355" s="325"/>
      <c r="AB355" s="325"/>
      <c r="AC355" s="325"/>
      <c r="AD355" s="325"/>
      <c r="AE355" s="325"/>
      <c r="AF355" s="325"/>
      <c r="AG355" s="325"/>
      <c r="AH355" s="291"/>
    </row>
    <row r="356" spans="2:34" ht="39.75" customHeight="1" x14ac:dyDescent="0.25">
      <c r="B356" s="99"/>
      <c r="C356" s="389"/>
      <c r="D356" s="394"/>
      <c r="E356" s="434"/>
      <c r="F356" s="438"/>
      <c r="G356" s="327"/>
      <c r="H356" s="342"/>
      <c r="I356" s="341"/>
      <c r="J356" s="342"/>
      <c r="K356" s="266" t="s">
        <v>46</v>
      </c>
      <c r="L356" s="182" t="s">
        <v>497</v>
      </c>
      <c r="M356" s="327"/>
      <c r="N356" s="327"/>
      <c r="O356" s="330"/>
      <c r="P356" s="270"/>
      <c r="Q356" s="61"/>
      <c r="R356" s="61"/>
      <c r="S356" s="61"/>
      <c r="T356" s="290"/>
      <c r="U356" s="325"/>
      <c r="V356" s="325"/>
      <c r="W356" s="325"/>
      <c r="X356" s="325"/>
      <c r="Y356" s="325"/>
      <c r="Z356" s="325"/>
      <c r="AA356" s="325"/>
      <c r="AB356" s="325"/>
      <c r="AC356" s="325"/>
      <c r="AD356" s="325"/>
      <c r="AE356" s="325"/>
      <c r="AF356" s="325"/>
      <c r="AG356" s="325"/>
      <c r="AH356" s="291"/>
    </row>
    <row r="357" spans="2:34" ht="39.75" customHeight="1" x14ac:dyDescent="0.25">
      <c r="B357" s="99"/>
      <c r="C357" s="389"/>
      <c r="D357" s="394"/>
      <c r="E357" s="434"/>
      <c r="F357" s="438"/>
      <c r="G357" s="327"/>
      <c r="H357" s="342"/>
      <c r="I357" s="341"/>
      <c r="J357" s="342"/>
      <c r="K357" s="266" t="s">
        <v>48</v>
      </c>
      <c r="L357" s="182" t="s">
        <v>498</v>
      </c>
      <c r="M357" s="327"/>
      <c r="N357" s="327"/>
      <c r="O357" s="330"/>
      <c r="P357" s="270"/>
      <c r="Q357" s="61"/>
      <c r="R357" s="61"/>
      <c r="S357" s="61"/>
      <c r="T357" s="290"/>
      <c r="U357" s="325"/>
      <c r="V357" s="325"/>
      <c r="W357" s="325"/>
      <c r="X357" s="325"/>
      <c r="Y357" s="325"/>
      <c r="Z357" s="325"/>
      <c r="AA357" s="325"/>
      <c r="AB357" s="325"/>
      <c r="AC357" s="325"/>
      <c r="AD357" s="325"/>
      <c r="AE357" s="325"/>
      <c r="AF357" s="325"/>
      <c r="AG357" s="325"/>
      <c r="AH357" s="291"/>
    </row>
    <row r="358" spans="2:34" ht="39.75" customHeight="1" x14ac:dyDescent="0.25">
      <c r="B358" s="99"/>
      <c r="C358" s="389"/>
      <c r="D358" s="394"/>
      <c r="E358" s="434"/>
      <c r="F358" s="438"/>
      <c r="G358" s="327"/>
      <c r="H358" s="342"/>
      <c r="I358" s="341"/>
      <c r="J358" s="342"/>
      <c r="K358" s="266" t="s">
        <v>50</v>
      </c>
      <c r="L358" s="182" t="s">
        <v>499</v>
      </c>
      <c r="M358" s="327"/>
      <c r="N358" s="327"/>
      <c r="O358" s="330"/>
      <c r="P358" s="270"/>
      <c r="Q358" s="61"/>
      <c r="R358" s="61"/>
      <c r="S358" s="61"/>
      <c r="T358" s="290"/>
      <c r="U358" s="325"/>
      <c r="V358" s="325"/>
      <c r="W358" s="325"/>
      <c r="X358" s="325"/>
      <c r="Y358" s="325"/>
      <c r="Z358" s="325"/>
      <c r="AA358" s="325"/>
      <c r="AB358" s="325"/>
      <c r="AC358" s="325"/>
      <c r="AD358" s="325"/>
      <c r="AE358" s="325"/>
      <c r="AF358" s="325"/>
      <c r="AG358" s="325"/>
      <c r="AH358" s="291"/>
    </row>
    <row r="359" spans="2:34" ht="39.75" customHeight="1" x14ac:dyDescent="0.25">
      <c r="B359" s="99"/>
      <c r="C359" s="389"/>
      <c r="D359" s="394"/>
      <c r="E359" s="434"/>
      <c r="F359" s="438"/>
      <c r="G359" s="266"/>
      <c r="H359" s="339" t="s">
        <v>500</v>
      </c>
      <c r="I359" s="340"/>
      <c r="J359" s="340"/>
      <c r="K359" s="306"/>
      <c r="L359" s="240"/>
      <c r="M359" s="169"/>
      <c r="N359" s="169"/>
      <c r="O359" s="307"/>
      <c r="P359" s="270"/>
      <c r="Q359" s="61"/>
      <c r="R359" s="61"/>
      <c r="S359" s="61"/>
      <c r="T359" s="290"/>
      <c r="U359" s="308"/>
      <c r="V359" s="195"/>
      <c r="W359" s="195"/>
      <c r="X359" s="195"/>
      <c r="Y359" s="195"/>
      <c r="Z359" s="195"/>
      <c r="AA359" s="195"/>
      <c r="AB359" s="195"/>
      <c r="AC359" s="195"/>
      <c r="AD359" s="195"/>
      <c r="AE359" s="195"/>
      <c r="AF359" s="195"/>
      <c r="AG359" s="195"/>
      <c r="AH359" s="291"/>
    </row>
    <row r="360" spans="2:34" ht="39.75" customHeight="1" x14ac:dyDescent="0.25">
      <c r="B360" s="99"/>
      <c r="C360" s="389"/>
      <c r="D360" s="394"/>
      <c r="E360" s="434"/>
      <c r="F360" s="438"/>
      <c r="G360" s="338"/>
      <c r="H360" s="331" t="s">
        <v>501</v>
      </c>
      <c r="I360" s="339" t="s">
        <v>502</v>
      </c>
      <c r="J360" s="331" t="s">
        <v>81</v>
      </c>
      <c r="K360" s="266" t="s">
        <v>41</v>
      </c>
      <c r="L360" s="240" t="s">
        <v>464</v>
      </c>
      <c r="M360" s="328" t="s">
        <v>129</v>
      </c>
      <c r="N360" s="326">
        <v>85</v>
      </c>
      <c r="O360" s="329"/>
      <c r="P360" s="270"/>
      <c r="Q360" s="61"/>
      <c r="R360" s="61"/>
      <c r="S360" s="61"/>
      <c r="T360" s="290"/>
      <c r="U360" s="324"/>
      <c r="V360" s="324">
        <f>IF($N$360="","",$N$360)</f>
        <v>85</v>
      </c>
      <c r="W360" s="324">
        <f>IF($N$360="","",$N$360)</f>
        <v>85</v>
      </c>
      <c r="X360" s="324"/>
      <c r="Y360" s="324"/>
      <c r="Z360" s="324"/>
      <c r="AA360" s="324"/>
      <c r="AB360" s="324"/>
      <c r="AC360" s="324"/>
      <c r="AD360" s="324"/>
      <c r="AE360" s="324"/>
      <c r="AF360" s="324"/>
      <c r="AG360" s="324"/>
      <c r="AH360" s="291"/>
    </row>
    <row r="361" spans="2:34" ht="39.75" customHeight="1" x14ac:dyDescent="0.25">
      <c r="B361" s="99"/>
      <c r="C361" s="389"/>
      <c r="D361" s="394"/>
      <c r="E361" s="434"/>
      <c r="F361" s="438"/>
      <c r="G361" s="327"/>
      <c r="H361" s="342"/>
      <c r="I361" s="341"/>
      <c r="J361" s="342"/>
      <c r="K361" s="266" t="s">
        <v>44</v>
      </c>
      <c r="L361" s="240" t="s">
        <v>503</v>
      </c>
      <c r="M361" s="327"/>
      <c r="N361" s="327"/>
      <c r="O361" s="330"/>
      <c r="P361" s="270"/>
      <c r="Q361" s="61"/>
      <c r="R361" s="61"/>
      <c r="S361" s="61"/>
      <c r="T361" s="290"/>
      <c r="U361" s="325"/>
      <c r="V361" s="325"/>
      <c r="W361" s="325"/>
      <c r="X361" s="325"/>
      <c r="Y361" s="325"/>
      <c r="Z361" s="325"/>
      <c r="AA361" s="325"/>
      <c r="AB361" s="325"/>
      <c r="AC361" s="325"/>
      <c r="AD361" s="325"/>
      <c r="AE361" s="325"/>
      <c r="AF361" s="325"/>
      <c r="AG361" s="325"/>
      <c r="AH361" s="291"/>
    </row>
    <row r="362" spans="2:34" ht="39.75" customHeight="1" x14ac:dyDescent="0.25">
      <c r="B362" s="99"/>
      <c r="C362" s="389"/>
      <c r="D362" s="394"/>
      <c r="E362" s="434"/>
      <c r="F362" s="438"/>
      <c r="G362" s="327"/>
      <c r="H362" s="342"/>
      <c r="I362" s="341"/>
      <c r="J362" s="342"/>
      <c r="K362" s="266" t="s">
        <v>46</v>
      </c>
      <c r="L362" s="182" t="s">
        <v>504</v>
      </c>
      <c r="M362" s="327"/>
      <c r="N362" s="327"/>
      <c r="O362" s="330"/>
      <c r="P362" s="270"/>
      <c r="Q362" s="61"/>
      <c r="R362" s="61"/>
      <c r="S362" s="61"/>
      <c r="T362" s="290"/>
      <c r="U362" s="325"/>
      <c r="V362" s="325"/>
      <c r="W362" s="325"/>
      <c r="X362" s="325"/>
      <c r="Y362" s="325"/>
      <c r="Z362" s="325"/>
      <c r="AA362" s="325"/>
      <c r="AB362" s="325"/>
      <c r="AC362" s="325"/>
      <c r="AD362" s="325"/>
      <c r="AE362" s="325"/>
      <c r="AF362" s="325"/>
      <c r="AG362" s="325"/>
      <c r="AH362" s="291"/>
    </row>
    <row r="363" spans="2:34" ht="39.75" customHeight="1" x14ac:dyDescent="0.25">
      <c r="B363" s="99"/>
      <c r="C363" s="389"/>
      <c r="D363" s="394"/>
      <c r="E363" s="434"/>
      <c r="F363" s="438"/>
      <c r="G363" s="327"/>
      <c r="H363" s="342"/>
      <c r="I363" s="341"/>
      <c r="J363" s="342"/>
      <c r="K363" s="266" t="s">
        <v>48</v>
      </c>
      <c r="L363" s="182" t="s">
        <v>505</v>
      </c>
      <c r="M363" s="327"/>
      <c r="N363" s="327"/>
      <c r="O363" s="330"/>
      <c r="P363" s="270"/>
      <c r="Q363" s="61"/>
      <c r="R363" s="61"/>
      <c r="S363" s="61"/>
      <c r="T363" s="290"/>
      <c r="U363" s="325"/>
      <c r="V363" s="325"/>
      <c r="W363" s="325"/>
      <c r="X363" s="325"/>
      <c r="Y363" s="325"/>
      <c r="Z363" s="325"/>
      <c r="AA363" s="325"/>
      <c r="AB363" s="325"/>
      <c r="AC363" s="325"/>
      <c r="AD363" s="325"/>
      <c r="AE363" s="325"/>
      <c r="AF363" s="325"/>
      <c r="AG363" s="325"/>
      <c r="AH363" s="291"/>
    </row>
    <row r="364" spans="2:34" ht="39.75" customHeight="1" x14ac:dyDescent="0.25">
      <c r="B364" s="99"/>
      <c r="C364" s="389"/>
      <c r="D364" s="394"/>
      <c r="E364" s="434"/>
      <c r="F364" s="438"/>
      <c r="G364" s="327"/>
      <c r="H364" s="342"/>
      <c r="I364" s="341"/>
      <c r="J364" s="342"/>
      <c r="K364" s="266" t="s">
        <v>50</v>
      </c>
      <c r="L364" s="182" t="s">
        <v>506</v>
      </c>
      <c r="M364" s="327"/>
      <c r="N364" s="327"/>
      <c r="O364" s="330"/>
      <c r="P364" s="270"/>
      <c r="Q364" s="61"/>
      <c r="R364" s="61"/>
      <c r="S364" s="61"/>
      <c r="T364" s="290"/>
      <c r="U364" s="325"/>
      <c r="V364" s="325"/>
      <c r="W364" s="325"/>
      <c r="X364" s="325"/>
      <c r="Y364" s="325"/>
      <c r="Z364" s="325"/>
      <c r="AA364" s="325"/>
      <c r="AB364" s="325"/>
      <c r="AC364" s="325"/>
      <c r="AD364" s="325"/>
      <c r="AE364" s="325"/>
      <c r="AF364" s="325"/>
      <c r="AG364" s="325"/>
      <c r="AH364" s="291"/>
    </row>
    <row r="365" spans="2:34" ht="39.75" customHeight="1" x14ac:dyDescent="0.25">
      <c r="B365" s="99"/>
      <c r="C365" s="389"/>
      <c r="D365" s="394"/>
      <c r="E365" s="434"/>
      <c r="F365" s="438"/>
      <c r="G365" s="338"/>
      <c r="H365" s="331" t="s">
        <v>507</v>
      </c>
      <c r="I365" s="339" t="s">
        <v>508</v>
      </c>
      <c r="J365" s="331" t="s">
        <v>81</v>
      </c>
      <c r="K365" s="266" t="s">
        <v>41</v>
      </c>
      <c r="L365" s="240" t="s">
        <v>464</v>
      </c>
      <c r="M365" s="328" t="s">
        <v>129</v>
      </c>
      <c r="N365" s="326">
        <v>85</v>
      </c>
      <c r="O365" s="329"/>
      <c r="P365" s="270"/>
      <c r="Q365" s="61"/>
      <c r="R365" s="61"/>
      <c r="S365" s="61"/>
      <c r="T365" s="290"/>
      <c r="U365" s="324"/>
      <c r="V365" s="324">
        <f>IF($N$365="","",$N$365)</f>
        <v>85</v>
      </c>
      <c r="W365" s="324">
        <f>IF($N$365="","",$N$365)</f>
        <v>85</v>
      </c>
      <c r="X365" s="324"/>
      <c r="Y365" s="324"/>
      <c r="Z365" s="324"/>
      <c r="AA365" s="324"/>
      <c r="AB365" s="324"/>
      <c r="AC365" s="324"/>
      <c r="AD365" s="324"/>
      <c r="AE365" s="324"/>
      <c r="AF365" s="324"/>
      <c r="AG365" s="324"/>
      <c r="AH365" s="291"/>
    </row>
    <row r="366" spans="2:34" ht="39.75" customHeight="1" x14ac:dyDescent="0.25">
      <c r="B366" s="99"/>
      <c r="C366" s="389"/>
      <c r="D366" s="394"/>
      <c r="E366" s="434"/>
      <c r="F366" s="438"/>
      <c r="G366" s="327"/>
      <c r="H366" s="342"/>
      <c r="I366" s="341"/>
      <c r="J366" s="342"/>
      <c r="K366" s="266" t="s">
        <v>44</v>
      </c>
      <c r="L366" s="240" t="s">
        <v>503</v>
      </c>
      <c r="M366" s="327"/>
      <c r="N366" s="327"/>
      <c r="O366" s="330"/>
      <c r="P366" s="270"/>
      <c r="Q366" s="61"/>
      <c r="R366" s="61"/>
      <c r="S366" s="61"/>
      <c r="T366" s="290"/>
      <c r="U366" s="325"/>
      <c r="V366" s="325"/>
      <c r="W366" s="325"/>
      <c r="X366" s="325"/>
      <c r="Y366" s="325"/>
      <c r="Z366" s="325"/>
      <c r="AA366" s="325"/>
      <c r="AB366" s="325"/>
      <c r="AC366" s="325"/>
      <c r="AD366" s="325"/>
      <c r="AE366" s="325"/>
      <c r="AF366" s="325"/>
      <c r="AG366" s="325"/>
      <c r="AH366" s="291"/>
    </row>
    <row r="367" spans="2:34" ht="39.75" customHeight="1" x14ac:dyDescent="0.25">
      <c r="B367" s="99"/>
      <c r="C367" s="389"/>
      <c r="D367" s="394"/>
      <c r="E367" s="434"/>
      <c r="F367" s="438"/>
      <c r="G367" s="327"/>
      <c r="H367" s="342"/>
      <c r="I367" s="341"/>
      <c r="J367" s="342"/>
      <c r="K367" s="266" t="s">
        <v>46</v>
      </c>
      <c r="L367" s="182" t="s">
        <v>509</v>
      </c>
      <c r="M367" s="327"/>
      <c r="N367" s="327"/>
      <c r="O367" s="330"/>
      <c r="P367" s="270"/>
      <c r="Q367" s="61"/>
      <c r="R367" s="61"/>
      <c r="S367" s="61"/>
      <c r="T367" s="290"/>
      <c r="U367" s="325"/>
      <c r="V367" s="325"/>
      <c r="W367" s="325"/>
      <c r="X367" s="325"/>
      <c r="Y367" s="325"/>
      <c r="Z367" s="325"/>
      <c r="AA367" s="325"/>
      <c r="AB367" s="325"/>
      <c r="AC367" s="325"/>
      <c r="AD367" s="325"/>
      <c r="AE367" s="325"/>
      <c r="AF367" s="325"/>
      <c r="AG367" s="325"/>
      <c r="AH367" s="291"/>
    </row>
    <row r="368" spans="2:34" ht="39.75" customHeight="1" x14ac:dyDescent="0.25">
      <c r="B368" s="99"/>
      <c r="C368" s="389"/>
      <c r="D368" s="394"/>
      <c r="E368" s="434"/>
      <c r="F368" s="438"/>
      <c r="G368" s="327"/>
      <c r="H368" s="342"/>
      <c r="I368" s="341"/>
      <c r="J368" s="342"/>
      <c r="K368" s="266" t="s">
        <v>48</v>
      </c>
      <c r="L368" s="182" t="s">
        <v>510</v>
      </c>
      <c r="M368" s="327"/>
      <c r="N368" s="327"/>
      <c r="O368" s="330"/>
      <c r="P368" s="270"/>
      <c r="Q368" s="61"/>
      <c r="R368" s="61"/>
      <c r="S368" s="61"/>
      <c r="T368" s="290"/>
      <c r="U368" s="325"/>
      <c r="V368" s="325"/>
      <c r="W368" s="325"/>
      <c r="X368" s="325"/>
      <c r="Y368" s="325"/>
      <c r="Z368" s="325"/>
      <c r="AA368" s="325"/>
      <c r="AB368" s="325"/>
      <c r="AC368" s="325"/>
      <c r="AD368" s="325"/>
      <c r="AE368" s="325"/>
      <c r="AF368" s="325"/>
      <c r="AG368" s="325"/>
      <c r="AH368" s="291"/>
    </row>
    <row r="369" spans="2:34" ht="39.75" customHeight="1" x14ac:dyDescent="0.25">
      <c r="B369" s="99"/>
      <c r="C369" s="389"/>
      <c r="D369" s="394"/>
      <c r="E369" s="434"/>
      <c r="F369" s="438"/>
      <c r="G369" s="327"/>
      <c r="H369" s="342"/>
      <c r="I369" s="341"/>
      <c r="J369" s="342"/>
      <c r="K369" s="266" t="s">
        <v>50</v>
      </c>
      <c r="L369" s="182" t="s">
        <v>511</v>
      </c>
      <c r="M369" s="327"/>
      <c r="N369" s="327"/>
      <c r="O369" s="330"/>
      <c r="P369" s="270"/>
      <c r="Q369" s="61"/>
      <c r="R369" s="61"/>
      <c r="S369" s="61"/>
      <c r="T369" s="290"/>
      <c r="U369" s="325"/>
      <c r="V369" s="325"/>
      <c r="W369" s="325"/>
      <c r="X369" s="325"/>
      <c r="Y369" s="325"/>
      <c r="Z369" s="325"/>
      <c r="AA369" s="325"/>
      <c r="AB369" s="325"/>
      <c r="AC369" s="325"/>
      <c r="AD369" s="325"/>
      <c r="AE369" s="325"/>
      <c r="AF369" s="325"/>
      <c r="AG369" s="325"/>
      <c r="AH369" s="291"/>
    </row>
    <row r="370" spans="2:34" ht="39.75" customHeight="1" x14ac:dyDescent="0.25">
      <c r="B370" s="99"/>
      <c r="C370" s="389"/>
      <c r="D370" s="394"/>
      <c r="E370" s="434"/>
      <c r="F370" s="438"/>
      <c r="G370" s="338"/>
      <c r="H370" s="331" t="s">
        <v>512</v>
      </c>
      <c r="I370" s="339" t="s">
        <v>513</v>
      </c>
      <c r="J370" s="331" t="s">
        <v>81</v>
      </c>
      <c r="K370" s="266" t="s">
        <v>41</v>
      </c>
      <c r="L370" s="240" t="s">
        <v>464</v>
      </c>
      <c r="M370" s="328" t="s">
        <v>129</v>
      </c>
      <c r="N370" s="326">
        <v>85</v>
      </c>
      <c r="O370" s="329"/>
      <c r="P370" s="270"/>
      <c r="Q370" s="61"/>
      <c r="R370" s="61"/>
      <c r="S370" s="61"/>
      <c r="T370" s="290"/>
      <c r="U370" s="324">
        <f>IF($N$370="","",$N$370)</f>
        <v>85</v>
      </c>
      <c r="V370" s="324">
        <f>IF($N$370="","",$N$370)</f>
        <v>85</v>
      </c>
      <c r="W370" s="324">
        <f>IF($N$370="","",$N$370)</f>
        <v>85</v>
      </c>
      <c r="X370" s="324"/>
      <c r="Y370" s="324"/>
      <c r="Z370" s="324"/>
      <c r="AA370" s="324"/>
      <c r="AB370" s="324"/>
      <c r="AC370" s="324"/>
      <c r="AD370" s="324"/>
      <c r="AE370" s="324"/>
      <c r="AF370" s="324"/>
      <c r="AG370" s="324"/>
      <c r="AH370" s="291"/>
    </row>
    <row r="371" spans="2:34" ht="39.75" customHeight="1" x14ac:dyDescent="0.25">
      <c r="B371" s="99"/>
      <c r="C371" s="389"/>
      <c r="D371" s="394"/>
      <c r="E371" s="434"/>
      <c r="F371" s="438"/>
      <c r="G371" s="327"/>
      <c r="H371" s="342"/>
      <c r="I371" s="341"/>
      <c r="J371" s="342"/>
      <c r="K371" s="266" t="s">
        <v>44</v>
      </c>
      <c r="L371" s="240" t="s">
        <v>503</v>
      </c>
      <c r="M371" s="327"/>
      <c r="N371" s="327"/>
      <c r="O371" s="330"/>
      <c r="P371" s="270"/>
      <c r="Q371" s="61"/>
      <c r="R371" s="61"/>
      <c r="S371" s="61"/>
      <c r="T371" s="290"/>
      <c r="U371" s="325"/>
      <c r="V371" s="325"/>
      <c r="W371" s="325"/>
      <c r="X371" s="325"/>
      <c r="Y371" s="325"/>
      <c r="Z371" s="325"/>
      <c r="AA371" s="325"/>
      <c r="AB371" s="325"/>
      <c r="AC371" s="325"/>
      <c r="AD371" s="325"/>
      <c r="AE371" s="325"/>
      <c r="AF371" s="325"/>
      <c r="AG371" s="325"/>
      <c r="AH371" s="291"/>
    </row>
    <row r="372" spans="2:34" ht="39.75" customHeight="1" x14ac:dyDescent="0.25">
      <c r="B372" s="99"/>
      <c r="C372" s="389"/>
      <c r="D372" s="394"/>
      <c r="E372" s="434"/>
      <c r="F372" s="438"/>
      <c r="G372" s="327"/>
      <c r="H372" s="342"/>
      <c r="I372" s="341"/>
      <c r="J372" s="342"/>
      <c r="K372" s="266" t="s">
        <v>46</v>
      </c>
      <c r="L372" s="182" t="s">
        <v>514</v>
      </c>
      <c r="M372" s="327"/>
      <c r="N372" s="327"/>
      <c r="O372" s="330"/>
      <c r="P372" s="270"/>
      <c r="Q372" s="61"/>
      <c r="R372" s="61"/>
      <c r="S372" s="61"/>
      <c r="T372" s="290"/>
      <c r="U372" s="325"/>
      <c r="V372" s="325"/>
      <c r="W372" s="325"/>
      <c r="X372" s="325"/>
      <c r="Y372" s="325"/>
      <c r="Z372" s="325"/>
      <c r="AA372" s="325"/>
      <c r="AB372" s="325"/>
      <c r="AC372" s="325"/>
      <c r="AD372" s="325"/>
      <c r="AE372" s="325"/>
      <c r="AF372" s="325"/>
      <c r="AG372" s="325"/>
      <c r="AH372" s="291"/>
    </row>
    <row r="373" spans="2:34" ht="39.75" customHeight="1" x14ac:dyDescent="0.25">
      <c r="B373" s="99"/>
      <c r="C373" s="389"/>
      <c r="D373" s="394"/>
      <c r="E373" s="434"/>
      <c r="F373" s="438"/>
      <c r="G373" s="327"/>
      <c r="H373" s="342"/>
      <c r="I373" s="341"/>
      <c r="J373" s="342"/>
      <c r="K373" s="266" t="s">
        <v>48</v>
      </c>
      <c r="L373" s="182" t="s">
        <v>515</v>
      </c>
      <c r="M373" s="327"/>
      <c r="N373" s="327"/>
      <c r="O373" s="330"/>
      <c r="P373" s="270"/>
      <c r="Q373" s="61"/>
      <c r="R373" s="61"/>
      <c r="S373" s="61"/>
      <c r="T373" s="290"/>
      <c r="U373" s="325"/>
      <c r="V373" s="325"/>
      <c r="W373" s="325"/>
      <c r="X373" s="325"/>
      <c r="Y373" s="325"/>
      <c r="Z373" s="325"/>
      <c r="AA373" s="325"/>
      <c r="AB373" s="325"/>
      <c r="AC373" s="325"/>
      <c r="AD373" s="325"/>
      <c r="AE373" s="325"/>
      <c r="AF373" s="325"/>
      <c r="AG373" s="325"/>
      <c r="AH373" s="291"/>
    </row>
    <row r="374" spans="2:34" ht="39.75" customHeight="1" x14ac:dyDescent="0.25">
      <c r="B374" s="99"/>
      <c r="C374" s="389"/>
      <c r="D374" s="394"/>
      <c r="E374" s="434"/>
      <c r="F374" s="438"/>
      <c r="G374" s="327"/>
      <c r="H374" s="342"/>
      <c r="I374" s="341"/>
      <c r="J374" s="342"/>
      <c r="K374" s="266" t="s">
        <v>50</v>
      </c>
      <c r="L374" s="182" t="s">
        <v>516</v>
      </c>
      <c r="M374" s="327"/>
      <c r="N374" s="327"/>
      <c r="O374" s="330"/>
      <c r="P374" s="270"/>
      <c r="Q374" s="61"/>
      <c r="R374" s="61"/>
      <c r="S374" s="61"/>
      <c r="T374" s="290"/>
      <c r="U374" s="325"/>
      <c r="V374" s="325"/>
      <c r="W374" s="325"/>
      <c r="X374" s="325"/>
      <c r="Y374" s="325"/>
      <c r="Z374" s="325"/>
      <c r="AA374" s="325"/>
      <c r="AB374" s="325"/>
      <c r="AC374" s="325"/>
      <c r="AD374" s="325"/>
      <c r="AE374" s="325"/>
      <c r="AF374" s="325"/>
      <c r="AG374" s="325"/>
      <c r="AH374" s="291"/>
    </row>
    <row r="375" spans="2:34" ht="39.75" customHeight="1" x14ac:dyDescent="0.25">
      <c r="B375" s="99"/>
      <c r="C375" s="389"/>
      <c r="D375" s="394"/>
      <c r="E375" s="434"/>
      <c r="F375" s="438"/>
      <c r="G375" s="338"/>
      <c r="H375" s="331" t="s">
        <v>517</v>
      </c>
      <c r="I375" s="339" t="s">
        <v>518</v>
      </c>
      <c r="J375" s="331" t="s">
        <v>81</v>
      </c>
      <c r="K375" s="266" t="s">
        <v>41</v>
      </c>
      <c r="L375" s="240" t="s">
        <v>464</v>
      </c>
      <c r="M375" s="328" t="s">
        <v>129</v>
      </c>
      <c r="N375" s="326">
        <v>50</v>
      </c>
      <c r="O375" s="329"/>
      <c r="P375" s="270"/>
      <c r="Q375" s="61"/>
      <c r="R375" s="61"/>
      <c r="S375" s="61"/>
      <c r="T375" s="290"/>
      <c r="U375" s="324"/>
      <c r="V375" s="324">
        <f>IF($N$375="","",$N$375)</f>
        <v>50</v>
      </c>
      <c r="W375" s="324">
        <f>IF($N$375="","",$N$375)</f>
        <v>50</v>
      </c>
      <c r="X375" s="324"/>
      <c r="Y375" s="324"/>
      <c r="Z375" s="324"/>
      <c r="AA375" s="324"/>
      <c r="AB375" s="324"/>
      <c r="AC375" s="324"/>
      <c r="AD375" s="324"/>
      <c r="AE375" s="324"/>
      <c r="AF375" s="324"/>
      <c r="AG375" s="324"/>
      <c r="AH375" s="291"/>
    </row>
    <row r="376" spans="2:34" ht="39.75" customHeight="1" x14ac:dyDescent="0.25">
      <c r="B376" s="99"/>
      <c r="C376" s="389"/>
      <c r="D376" s="394"/>
      <c r="E376" s="434"/>
      <c r="F376" s="438"/>
      <c r="G376" s="327"/>
      <c r="H376" s="342"/>
      <c r="I376" s="341"/>
      <c r="J376" s="342"/>
      <c r="K376" s="266" t="s">
        <v>44</v>
      </c>
      <c r="L376" s="240" t="s">
        <v>503</v>
      </c>
      <c r="M376" s="327"/>
      <c r="N376" s="327"/>
      <c r="O376" s="330"/>
      <c r="P376" s="270"/>
      <c r="Q376" s="61"/>
      <c r="R376" s="61"/>
      <c r="S376" s="61"/>
      <c r="T376" s="290"/>
      <c r="U376" s="325"/>
      <c r="V376" s="325"/>
      <c r="W376" s="325"/>
      <c r="X376" s="325"/>
      <c r="Y376" s="325"/>
      <c r="Z376" s="325"/>
      <c r="AA376" s="325"/>
      <c r="AB376" s="325"/>
      <c r="AC376" s="325"/>
      <c r="AD376" s="325"/>
      <c r="AE376" s="325"/>
      <c r="AF376" s="325"/>
      <c r="AG376" s="325"/>
      <c r="AH376" s="291"/>
    </row>
    <row r="377" spans="2:34" ht="39.75" customHeight="1" x14ac:dyDescent="0.25">
      <c r="B377" s="99"/>
      <c r="C377" s="389"/>
      <c r="D377" s="394"/>
      <c r="E377" s="434"/>
      <c r="F377" s="438"/>
      <c r="G377" s="327"/>
      <c r="H377" s="342"/>
      <c r="I377" s="341"/>
      <c r="J377" s="342"/>
      <c r="K377" s="266" t="s">
        <v>46</v>
      </c>
      <c r="L377" s="182" t="s">
        <v>519</v>
      </c>
      <c r="M377" s="327"/>
      <c r="N377" s="327"/>
      <c r="O377" s="330"/>
      <c r="P377" s="270"/>
      <c r="Q377" s="61"/>
      <c r="R377" s="61"/>
      <c r="S377" s="61"/>
      <c r="T377" s="290"/>
      <c r="U377" s="325"/>
      <c r="V377" s="325"/>
      <c r="W377" s="325"/>
      <c r="X377" s="325"/>
      <c r="Y377" s="325"/>
      <c r="Z377" s="325"/>
      <c r="AA377" s="325"/>
      <c r="AB377" s="325"/>
      <c r="AC377" s="325"/>
      <c r="AD377" s="325"/>
      <c r="AE377" s="325"/>
      <c r="AF377" s="325"/>
      <c r="AG377" s="325"/>
      <c r="AH377" s="291"/>
    </row>
    <row r="378" spans="2:34" ht="39.75" customHeight="1" x14ac:dyDescent="0.25">
      <c r="B378" s="99"/>
      <c r="C378" s="389"/>
      <c r="D378" s="394"/>
      <c r="E378" s="434"/>
      <c r="F378" s="438"/>
      <c r="G378" s="327"/>
      <c r="H378" s="342"/>
      <c r="I378" s="341"/>
      <c r="J378" s="342"/>
      <c r="K378" s="266" t="s">
        <v>48</v>
      </c>
      <c r="L378" s="182" t="s">
        <v>520</v>
      </c>
      <c r="M378" s="327"/>
      <c r="N378" s="327"/>
      <c r="O378" s="330"/>
      <c r="P378" s="270"/>
      <c r="Q378" s="61"/>
      <c r="R378" s="61"/>
      <c r="S378" s="61"/>
      <c r="T378" s="290"/>
      <c r="U378" s="325"/>
      <c r="V378" s="325"/>
      <c r="W378" s="325"/>
      <c r="X378" s="325"/>
      <c r="Y378" s="325"/>
      <c r="Z378" s="325"/>
      <c r="AA378" s="325"/>
      <c r="AB378" s="325"/>
      <c r="AC378" s="325"/>
      <c r="AD378" s="325"/>
      <c r="AE378" s="325"/>
      <c r="AF378" s="325"/>
      <c r="AG378" s="325"/>
      <c r="AH378" s="291"/>
    </row>
    <row r="379" spans="2:34" ht="39.75" customHeight="1" x14ac:dyDescent="0.25">
      <c r="B379" s="99"/>
      <c r="C379" s="389"/>
      <c r="D379" s="394"/>
      <c r="E379" s="434"/>
      <c r="F379" s="438"/>
      <c r="G379" s="327"/>
      <c r="H379" s="342"/>
      <c r="I379" s="341"/>
      <c r="J379" s="342"/>
      <c r="K379" s="266" t="s">
        <v>50</v>
      </c>
      <c r="L379" s="182" t="s">
        <v>521</v>
      </c>
      <c r="M379" s="327"/>
      <c r="N379" s="327"/>
      <c r="O379" s="330"/>
      <c r="P379" s="270"/>
      <c r="Q379" s="61"/>
      <c r="R379" s="61"/>
      <c r="S379" s="61"/>
      <c r="T379" s="290"/>
      <c r="U379" s="325"/>
      <c r="V379" s="325"/>
      <c r="W379" s="325"/>
      <c r="X379" s="325"/>
      <c r="Y379" s="325"/>
      <c r="Z379" s="325"/>
      <c r="AA379" s="325"/>
      <c r="AB379" s="325"/>
      <c r="AC379" s="325"/>
      <c r="AD379" s="325"/>
      <c r="AE379" s="325"/>
      <c r="AF379" s="325"/>
      <c r="AG379" s="325"/>
      <c r="AH379" s="291"/>
    </row>
    <row r="380" spans="2:34" ht="39.75" customHeight="1" x14ac:dyDescent="0.25">
      <c r="B380" s="99"/>
      <c r="C380" s="389"/>
      <c r="D380" s="394"/>
      <c r="E380" s="434"/>
      <c r="F380" s="438"/>
      <c r="G380" s="338"/>
      <c r="H380" s="331" t="s">
        <v>522</v>
      </c>
      <c r="I380" s="339" t="s">
        <v>523</v>
      </c>
      <c r="J380" s="331" t="s">
        <v>81</v>
      </c>
      <c r="K380" s="266" t="s">
        <v>41</v>
      </c>
      <c r="L380" s="240" t="s">
        <v>464</v>
      </c>
      <c r="M380" s="328" t="s">
        <v>129</v>
      </c>
      <c r="N380" s="326">
        <v>50</v>
      </c>
      <c r="O380" s="329"/>
      <c r="P380" s="270"/>
      <c r="Q380" s="61"/>
      <c r="R380" s="61"/>
      <c r="S380" s="61"/>
      <c r="T380" s="290"/>
      <c r="U380" s="324"/>
      <c r="V380" s="324">
        <f>IF($N$380="","",$N$380)</f>
        <v>50</v>
      </c>
      <c r="W380" s="324">
        <f>IF($N$380="","",$N$380)</f>
        <v>50</v>
      </c>
      <c r="X380" s="324"/>
      <c r="Y380" s="324"/>
      <c r="Z380" s="324"/>
      <c r="AA380" s="324"/>
      <c r="AB380" s="324"/>
      <c r="AC380" s="324"/>
      <c r="AD380" s="324"/>
      <c r="AE380" s="324"/>
      <c r="AF380" s="324"/>
      <c r="AG380" s="324"/>
      <c r="AH380" s="291"/>
    </row>
    <row r="381" spans="2:34" ht="39.75" customHeight="1" x14ac:dyDescent="0.25">
      <c r="B381" s="99"/>
      <c r="C381" s="389"/>
      <c r="D381" s="394"/>
      <c r="E381" s="434"/>
      <c r="F381" s="438"/>
      <c r="G381" s="327"/>
      <c r="H381" s="342"/>
      <c r="I381" s="341"/>
      <c r="J381" s="342"/>
      <c r="K381" s="266" t="s">
        <v>44</v>
      </c>
      <c r="L381" s="240" t="s">
        <v>503</v>
      </c>
      <c r="M381" s="327"/>
      <c r="N381" s="327"/>
      <c r="O381" s="330"/>
      <c r="P381" s="270"/>
      <c r="Q381" s="61"/>
      <c r="R381" s="61"/>
      <c r="S381" s="61"/>
      <c r="T381" s="290"/>
      <c r="U381" s="325"/>
      <c r="V381" s="325"/>
      <c r="W381" s="325"/>
      <c r="X381" s="325"/>
      <c r="Y381" s="325"/>
      <c r="Z381" s="325"/>
      <c r="AA381" s="325"/>
      <c r="AB381" s="325"/>
      <c r="AC381" s="325"/>
      <c r="AD381" s="325"/>
      <c r="AE381" s="325"/>
      <c r="AF381" s="325"/>
      <c r="AG381" s="325"/>
      <c r="AH381" s="291"/>
    </row>
    <row r="382" spans="2:34" ht="39.75" customHeight="1" x14ac:dyDescent="0.25">
      <c r="B382" s="99"/>
      <c r="C382" s="389"/>
      <c r="D382" s="394"/>
      <c r="E382" s="434"/>
      <c r="F382" s="438"/>
      <c r="G382" s="327"/>
      <c r="H382" s="342"/>
      <c r="I382" s="341"/>
      <c r="J382" s="342"/>
      <c r="K382" s="266" t="s">
        <v>46</v>
      </c>
      <c r="L382" s="182" t="s">
        <v>524</v>
      </c>
      <c r="M382" s="327"/>
      <c r="N382" s="327"/>
      <c r="O382" s="330"/>
      <c r="P382" s="270"/>
      <c r="Q382" s="61"/>
      <c r="R382" s="61"/>
      <c r="S382" s="61"/>
      <c r="T382" s="290"/>
      <c r="U382" s="325"/>
      <c r="V382" s="325"/>
      <c r="W382" s="325"/>
      <c r="X382" s="325"/>
      <c r="Y382" s="325"/>
      <c r="Z382" s="325"/>
      <c r="AA382" s="325"/>
      <c r="AB382" s="325"/>
      <c r="AC382" s="325"/>
      <c r="AD382" s="325"/>
      <c r="AE382" s="325"/>
      <c r="AF382" s="325"/>
      <c r="AG382" s="325"/>
      <c r="AH382" s="291"/>
    </row>
    <row r="383" spans="2:34" ht="39.75" customHeight="1" x14ac:dyDescent="0.25">
      <c r="B383" s="99"/>
      <c r="C383" s="389"/>
      <c r="D383" s="394"/>
      <c r="E383" s="434"/>
      <c r="F383" s="438"/>
      <c r="G383" s="327"/>
      <c r="H383" s="342"/>
      <c r="I383" s="341"/>
      <c r="J383" s="342"/>
      <c r="K383" s="266" t="s">
        <v>48</v>
      </c>
      <c r="L383" s="182" t="s">
        <v>525</v>
      </c>
      <c r="M383" s="327"/>
      <c r="N383" s="327"/>
      <c r="O383" s="330"/>
      <c r="P383" s="270"/>
      <c r="Q383" s="61"/>
      <c r="R383" s="61"/>
      <c r="S383" s="61"/>
      <c r="T383" s="290"/>
      <c r="U383" s="325"/>
      <c r="V383" s="325"/>
      <c r="W383" s="325"/>
      <c r="X383" s="325"/>
      <c r="Y383" s="325"/>
      <c r="Z383" s="325"/>
      <c r="AA383" s="325"/>
      <c r="AB383" s="325"/>
      <c r="AC383" s="325"/>
      <c r="AD383" s="325"/>
      <c r="AE383" s="325"/>
      <c r="AF383" s="325"/>
      <c r="AG383" s="325"/>
      <c r="AH383" s="291"/>
    </row>
    <row r="384" spans="2:34" ht="39.75" customHeight="1" x14ac:dyDescent="0.25">
      <c r="B384" s="99"/>
      <c r="C384" s="389"/>
      <c r="D384" s="394"/>
      <c r="E384" s="434"/>
      <c r="F384" s="438"/>
      <c r="G384" s="327"/>
      <c r="H384" s="342"/>
      <c r="I384" s="341"/>
      <c r="J384" s="342"/>
      <c r="K384" s="266" t="s">
        <v>50</v>
      </c>
      <c r="L384" s="182" t="s">
        <v>526</v>
      </c>
      <c r="M384" s="327"/>
      <c r="N384" s="327"/>
      <c r="O384" s="330"/>
      <c r="P384" s="270"/>
      <c r="Q384" s="61"/>
      <c r="R384" s="61"/>
      <c r="S384" s="61"/>
      <c r="T384" s="290"/>
      <c r="U384" s="325"/>
      <c r="V384" s="325"/>
      <c r="W384" s="325"/>
      <c r="X384" s="325"/>
      <c r="Y384" s="325"/>
      <c r="Z384" s="325"/>
      <c r="AA384" s="325"/>
      <c r="AB384" s="325"/>
      <c r="AC384" s="325"/>
      <c r="AD384" s="325"/>
      <c r="AE384" s="325"/>
      <c r="AF384" s="325"/>
      <c r="AG384" s="325"/>
      <c r="AH384" s="291"/>
    </row>
    <row r="385" spans="2:34" ht="39.75" customHeight="1" x14ac:dyDescent="0.25">
      <c r="B385" s="99"/>
      <c r="C385" s="389"/>
      <c r="D385" s="394"/>
      <c r="E385" s="434"/>
      <c r="F385" s="438"/>
      <c r="G385" s="338"/>
      <c r="H385" s="331" t="s">
        <v>527</v>
      </c>
      <c r="I385" s="339" t="s">
        <v>528</v>
      </c>
      <c r="J385" s="331" t="s">
        <v>81</v>
      </c>
      <c r="K385" s="266" t="s">
        <v>41</v>
      </c>
      <c r="L385" s="240" t="s">
        <v>464</v>
      </c>
      <c r="M385" s="328" t="s">
        <v>129</v>
      </c>
      <c r="N385" s="326">
        <v>85</v>
      </c>
      <c r="O385" s="329"/>
      <c r="P385" s="270"/>
      <c r="Q385" s="61"/>
      <c r="R385" s="61"/>
      <c r="S385" s="61"/>
      <c r="T385" s="290"/>
      <c r="U385" s="324"/>
      <c r="V385" s="324">
        <f>IF($N$385="","",$N$385)</f>
        <v>85</v>
      </c>
      <c r="W385" s="324">
        <f>IF($N$385="","",$N$385)</f>
        <v>85</v>
      </c>
      <c r="X385" s="324">
        <f>IF($N$385="","",$N$385)</f>
        <v>85</v>
      </c>
      <c r="Y385" s="324"/>
      <c r="Z385" s="324"/>
      <c r="AA385" s="324">
        <f>IF($N$385="","",$N$385)</f>
        <v>85</v>
      </c>
      <c r="AB385" s="324"/>
      <c r="AC385" s="324"/>
      <c r="AD385" s="324"/>
      <c r="AE385" s="324">
        <f>IF($N$385="","",$N$385)</f>
        <v>85</v>
      </c>
      <c r="AF385" s="324">
        <f>IF($N$385="","",$N$385)</f>
        <v>85</v>
      </c>
      <c r="AG385" s="324"/>
      <c r="AH385" s="291"/>
    </row>
    <row r="386" spans="2:34" ht="39.75" customHeight="1" x14ac:dyDescent="0.25">
      <c r="B386" s="99"/>
      <c r="C386" s="389"/>
      <c r="D386" s="394"/>
      <c r="E386" s="434"/>
      <c r="F386" s="438"/>
      <c r="G386" s="327"/>
      <c r="H386" s="342"/>
      <c r="I386" s="341"/>
      <c r="J386" s="342"/>
      <c r="K386" s="266" t="s">
        <v>44</v>
      </c>
      <c r="L386" s="240" t="s">
        <v>503</v>
      </c>
      <c r="M386" s="327"/>
      <c r="N386" s="327"/>
      <c r="O386" s="330"/>
      <c r="P386" s="270"/>
      <c r="Q386" s="61"/>
      <c r="R386" s="61"/>
      <c r="S386" s="61"/>
      <c r="T386" s="290"/>
      <c r="U386" s="325"/>
      <c r="V386" s="325"/>
      <c r="W386" s="325"/>
      <c r="X386" s="325"/>
      <c r="Y386" s="325"/>
      <c r="Z386" s="325"/>
      <c r="AA386" s="325"/>
      <c r="AB386" s="325"/>
      <c r="AC386" s="325"/>
      <c r="AD386" s="325"/>
      <c r="AE386" s="325"/>
      <c r="AF386" s="325"/>
      <c r="AG386" s="325"/>
      <c r="AH386" s="291"/>
    </row>
    <row r="387" spans="2:34" ht="39.75" customHeight="1" x14ac:dyDescent="0.25">
      <c r="B387" s="99"/>
      <c r="C387" s="389"/>
      <c r="D387" s="394"/>
      <c r="E387" s="434"/>
      <c r="F387" s="438"/>
      <c r="G387" s="327"/>
      <c r="H387" s="342"/>
      <c r="I387" s="341"/>
      <c r="J387" s="342"/>
      <c r="K387" s="266" t="s">
        <v>46</v>
      </c>
      <c r="L387" s="182" t="s">
        <v>529</v>
      </c>
      <c r="M387" s="327"/>
      <c r="N387" s="327"/>
      <c r="O387" s="330"/>
      <c r="P387" s="270"/>
      <c r="Q387" s="61"/>
      <c r="R387" s="61"/>
      <c r="S387" s="61"/>
      <c r="T387" s="290"/>
      <c r="U387" s="325"/>
      <c r="V387" s="325"/>
      <c r="W387" s="325"/>
      <c r="X387" s="325"/>
      <c r="Y387" s="325"/>
      <c r="Z387" s="325"/>
      <c r="AA387" s="325"/>
      <c r="AB387" s="325"/>
      <c r="AC387" s="325"/>
      <c r="AD387" s="325"/>
      <c r="AE387" s="325"/>
      <c r="AF387" s="325"/>
      <c r="AG387" s="325"/>
      <c r="AH387" s="291"/>
    </row>
    <row r="388" spans="2:34" ht="39.75" customHeight="1" x14ac:dyDescent="0.25">
      <c r="B388" s="99"/>
      <c r="C388" s="389"/>
      <c r="D388" s="394"/>
      <c r="E388" s="434"/>
      <c r="F388" s="438"/>
      <c r="G388" s="327"/>
      <c r="H388" s="342"/>
      <c r="I388" s="341"/>
      <c r="J388" s="342"/>
      <c r="K388" s="266" t="s">
        <v>48</v>
      </c>
      <c r="L388" s="182" t="s">
        <v>530</v>
      </c>
      <c r="M388" s="327"/>
      <c r="N388" s="327"/>
      <c r="O388" s="330"/>
      <c r="P388" s="270"/>
      <c r="Q388" s="61"/>
      <c r="R388" s="61"/>
      <c r="S388" s="61"/>
      <c r="T388" s="290"/>
      <c r="U388" s="325"/>
      <c r="V388" s="325"/>
      <c r="W388" s="325"/>
      <c r="X388" s="325"/>
      <c r="Y388" s="325"/>
      <c r="Z388" s="325"/>
      <c r="AA388" s="325"/>
      <c r="AB388" s="325"/>
      <c r="AC388" s="325"/>
      <c r="AD388" s="325"/>
      <c r="AE388" s="325"/>
      <c r="AF388" s="325"/>
      <c r="AG388" s="325"/>
      <c r="AH388" s="291"/>
    </row>
    <row r="389" spans="2:34" ht="39.75" customHeight="1" x14ac:dyDescent="0.25">
      <c r="B389" s="99"/>
      <c r="C389" s="389"/>
      <c r="D389" s="394"/>
      <c r="E389" s="434"/>
      <c r="F389" s="438"/>
      <c r="G389" s="327"/>
      <c r="H389" s="342"/>
      <c r="I389" s="341"/>
      <c r="J389" s="342"/>
      <c r="K389" s="266" t="s">
        <v>50</v>
      </c>
      <c r="L389" s="182" t="s">
        <v>531</v>
      </c>
      <c r="M389" s="327"/>
      <c r="N389" s="327"/>
      <c r="O389" s="330"/>
      <c r="P389" s="270"/>
      <c r="Q389" s="61"/>
      <c r="R389" s="61"/>
      <c r="S389" s="61"/>
      <c r="T389" s="290"/>
      <c r="U389" s="325"/>
      <c r="V389" s="325"/>
      <c r="W389" s="325"/>
      <c r="X389" s="325"/>
      <c r="Y389" s="325"/>
      <c r="Z389" s="325"/>
      <c r="AA389" s="325"/>
      <c r="AB389" s="325"/>
      <c r="AC389" s="325"/>
      <c r="AD389" s="325"/>
      <c r="AE389" s="325"/>
      <c r="AF389" s="325"/>
      <c r="AG389" s="325"/>
      <c r="AH389" s="291"/>
    </row>
    <row r="390" spans="2:34" ht="39.75" customHeight="1" x14ac:dyDescent="0.25">
      <c r="B390" s="99"/>
      <c r="C390" s="389"/>
      <c r="D390" s="394"/>
      <c r="E390" s="434"/>
      <c r="F390" s="438"/>
      <c r="G390" s="338"/>
      <c r="H390" s="331" t="s">
        <v>532</v>
      </c>
      <c r="I390" s="339" t="s">
        <v>533</v>
      </c>
      <c r="J390" s="331" t="s">
        <v>81</v>
      </c>
      <c r="K390" s="266" t="s">
        <v>41</v>
      </c>
      <c r="L390" s="240" t="s">
        <v>464</v>
      </c>
      <c r="M390" s="328" t="s">
        <v>129</v>
      </c>
      <c r="N390" s="326">
        <v>50</v>
      </c>
      <c r="O390" s="329"/>
      <c r="P390" s="270"/>
      <c r="Q390" s="61"/>
      <c r="R390" s="61"/>
      <c r="S390" s="61"/>
      <c r="T390" s="290"/>
      <c r="U390" s="324"/>
      <c r="V390" s="324">
        <f>IF($N$390="","",$N$390)</f>
        <v>50</v>
      </c>
      <c r="W390" s="324">
        <f>IF($N$390="","",$N$390)</f>
        <v>50</v>
      </c>
      <c r="X390" s="324"/>
      <c r="Y390" s="324"/>
      <c r="Z390" s="324"/>
      <c r="AA390" s="324"/>
      <c r="AB390" s="324"/>
      <c r="AC390" s="324"/>
      <c r="AD390" s="324"/>
      <c r="AE390" s="324"/>
      <c r="AF390" s="324"/>
      <c r="AG390" s="324"/>
      <c r="AH390" s="291"/>
    </row>
    <row r="391" spans="2:34" ht="39.75" customHeight="1" x14ac:dyDescent="0.25">
      <c r="B391" s="99"/>
      <c r="C391" s="389"/>
      <c r="D391" s="394"/>
      <c r="E391" s="434"/>
      <c r="F391" s="438"/>
      <c r="G391" s="327"/>
      <c r="H391" s="342"/>
      <c r="I391" s="341"/>
      <c r="J391" s="342"/>
      <c r="K391" s="266" t="s">
        <v>44</v>
      </c>
      <c r="L391" s="240" t="s">
        <v>503</v>
      </c>
      <c r="M391" s="327"/>
      <c r="N391" s="327"/>
      <c r="O391" s="330"/>
      <c r="P391" s="270"/>
      <c r="Q391" s="61"/>
      <c r="R391" s="61"/>
      <c r="S391" s="61"/>
      <c r="T391" s="290"/>
      <c r="U391" s="325"/>
      <c r="V391" s="325"/>
      <c r="W391" s="325"/>
      <c r="X391" s="325"/>
      <c r="Y391" s="325"/>
      <c r="Z391" s="325"/>
      <c r="AA391" s="325"/>
      <c r="AB391" s="325"/>
      <c r="AC391" s="325"/>
      <c r="AD391" s="325"/>
      <c r="AE391" s="325"/>
      <c r="AF391" s="325"/>
      <c r="AG391" s="325"/>
      <c r="AH391" s="291"/>
    </row>
    <row r="392" spans="2:34" ht="39.75" customHeight="1" x14ac:dyDescent="0.25">
      <c r="B392" s="99"/>
      <c r="C392" s="389"/>
      <c r="D392" s="394"/>
      <c r="E392" s="434"/>
      <c r="F392" s="438"/>
      <c r="G392" s="327"/>
      <c r="H392" s="342"/>
      <c r="I392" s="341"/>
      <c r="J392" s="342"/>
      <c r="K392" s="266" t="s">
        <v>46</v>
      </c>
      <c r="L392" s="182" t="s">
        <v>534</v>
      </c>
      <c r="M392" s="327"/>
      <c r="N392" s="327"/>
      <c r="O392" s="330"/>
      <c r="P392" s="270"/>
      <c r="Q392" s="61"/>
      <c r="R392" s="61"/>
      <c r="S392" s="61"/>
      <c r="T392" s="290"/>
      <c r="U392" s="325"/>
      <c r="V392" s="325"/>
      <c r="W392" s="325"/>
      <c r="X392" s="325"/>
      <c r="Y392" s="325"/>
      <c r="Z392" s="325"/>
      <c r="AA392" s="325"/>
      <c r="AB392" s="325"/>
      <c r="AC392" s="325"/>
      <c r="AD392" s="325"/>
      <c r="AE392" s="325"/>
      <c r="AF392" s="325"/>
      <c r="AG392" s="325"/>
      <c r="AH392" s="291"/>
    </row>
    <row r="393" spans="2:34" ht="39.75" customHeight="1" x14ac:dyDescent="0.25">
      <c r="B393" s="99"/>
      <c r="C393" s="389"/>
      <c r="D393" s="394"/>
      <c r="E393" s="434"/>
      <c r="F393" s="438"/>
      <c r="G393" s="327"/>
      <c r="H393" s="342"/>
      <c r="I393" s="341"/>
      <c r="J393" s="342"/>
      <c r="K393" s="266" t="s">
        <v>48</v>
      </c>
      <c r="L393" s="182" t="s">
        <v>535</v>
      </c>
      <c r="M393" s="327"/>
      <c r="N393" s="327"/>
      <c r="O393" s="330"/>
      <c r="P393" s="270"/>
      <c r="Q393" s="61"/>
      <c r="R393" s="61"/>
      <c r="S393" s="61"/>
      <c r="T393" s="290"/>
      <c r="U393" s="325"/>
      <c r="V393" s="325"/>
      <c r="W393" s="325"/>
      <c r="X393" s="325"/>
      <c r="Y393" s="325"/>
      <c r="Z393" s="325"/>
      <c r="AA393" s="325"/>
      <c r="AB393" s="325"/>
      <c r="AC393" s="325"/>
      <c r="AD393" s="325"/>
      <c r="AE393" s="325"/>
      <c r="AF393" s="325"/>
      <c r="AG393" s="325"/>
      <c r="AH393" s="291"/>
    </row>
    <row r="394" spans="2:34" ht="39.75" customHeight="1" x14ac:dyDescent="0.25">
      <c r="B394" s="99"/>
      <c r="C394" s="389"/>
      <c r="D394" s="394"/>
      <c r="E394" s="434"/>
      <c r="F394" s="438"/>
      <c r="G394" s="327"/>
      <c r="H394" s="342"/>
      <c r="I394" s="341"/>
      <c r="J394" s="342"/>
      <c r="K394" s="266" t="s">
        <v>50</v>
      </c>
      <c r="L394" s="182" t="s">
        <v>536</v>
      </c>
      <c r="M394" s="327"/>
      <c r="N394" s="327"/>
      <c r="O394" s="330"/>
      <c r="P394" s="270"/>
      <c r="Q394" s="61"/>
      <c r="R394" s="61"/>
      <c r="S394" s="61"/>
      <c r="T394" s="290"/>
      <c r="U394" s="325"/>
      <c r="V394" s="325"/>
      <c r="W394" s="325"/>
      <c r="X394" s="325"/>
      <c r="Y394" s="325"/>
      <c r="Z394" s="325"/>
      <c r="AA394" s="325"/>
      <c r="AB394" s="325"/>
      <c r="AC394" s="325"/>
      <c r="AD394" s="325"/>
      <c r="AE394" s="325"/>
      <c r="AF394" s="325"/>
      <c r="AG394" s="325"/>
      <c r="AH394" s="291"/>
    </row>
    <row r="395" spans="2:34" ht="39.75" customHeight="1" x14ac:dyDescent="0.25">
      <c r="B395" s="99"/>
      <c r="C395" s="389"/>
      <c r="D395" s="394"/>
      <c r="E395" s="434"/>
      <c r="F395" s="438"/>
      <c r="G395" s="338"/>
      <c r="H395" s="331" t="s">
        <v>537</v>
      </c>
      <c r="I395" s="339" t="s">
        <v>538</v>
      </c>
      <c r="J395" s="331" t="s">
        <v>81</v>
      </c>
      <c r="K395" s="266" t="s">
        <v>41</v>
      </c>
      <c r="L395" s="240" t="s">
        <v>464</v>
      </c>
      <c r="M395" s="328" t="s">
        <v>129</v>
      </c>
      <c r="N395" s="326">
        <v>85</v>
      </c>
      <c r="O395" s="329"/>
      <c r="P395" s="270"/>
      <c r="Q395" s="61"/>
      <c r="R395" s="61"/>
      <c r="S395" s="61"/>
      <c r="T395" s="290"/>
      <c r="U395" s="324"/>
      <c r="V395" s="324">
        <f>IF($N$395="","",$N$395)</f>
        <v>85</v>
      </c>
      <c r="W395" s="324">
        <f>IF($N$395="","",$N$395)</f>
        <v>85</v>
      </c>
      <c r="X395" s="324"/>
      <c r="Y395" s="324"/>
      <c r="Z395" s="324"/>
      <c r="AA395" s="324"/>
      <c r="AB395" s="324"/>
      <c r="AC395" s="324"/>
      <c r="AD395" s="324"/>
      <c r="AE395" s="324"/>
      <c r="AF395" s="324"/>
      <c r="AG395" s="324"/>
      <c r="AH395" s="291"/>
    </row>
    <row r="396" spans="2:34" ht="39.75" customHeight="1" x14ac:dyDescent="0.25">
      <c r="B396" s="99"/>
      <c r="C396" s="389"/>
      <c r="D396" s="394"/>
      <c r="E396" s="434"/>
      <c r="F396" s="438"/>
      <c r="G396" s="327"/>
      <c r="H396" s="342"/>
      <c r="I396" s="341"/>
      <c r="J396" s="342"/>
      <c r="K396" s="266" t="s">
        <v>44</v>
      </c>
      <c r="L396" s="240" t="s">
        <v>503</v>
      </c>
      <c r="M396" s="327"/>
      <c r="N396" s="327"/>
      <c r="O396" s="330"/>
      <c r="P396" s="270"/>
      <c r="Q396" s="61"/>
      <c r="R396" s="61"/>
      <c r="S396" s="61"/>
      <c r="T396" s="290"/>
      <c r="U396" s="325"/>
      <c r="V396" s="325"/>
      <c r="W396" s="325"/>
      <c r="X396" s="325"/>
      <c r="Y396" s="325"/>
      <c r="Z396" s="325"/>
      <c r="AA396" s="325"/>
      <c r="AB396" s="325"/>
      <c r="AC396" s="325"/>
      <c r="AD396" s="325"/>
      <c r="AE396" s="325"/>
      <c r="AF396" s="325"/>
      <c r="AG396" s="325"/>
      <c r="AH396" s="291"/>
    </row>
    <row r="397" spans="2:34" ht="39.75" customHeight="1" x14ac:dyDescent="0.25">
      <c r="B397" s="99"/>
      <c r="C397" s="389"/>
      <c r="D397" s="394"/>
      <c r="E397" s="434"/>
      <c r="F397" s="438"/>
      <c r="G397" s="327"/>
      <c r="H397" s="342"/>
      <c r="I397" s="341"/>
      <c r="J397" s="342"/>
      <c r="K397" s="266" t="s">
        <v>46</v>
      </c>
      <c r="L397" s="182" t="s">
        <v>539</v>
      </c>
      <c r="M397" s="327"/>
      <c r="N397" s="327"/>
      <c r="O397" s="330"/>
      <c r="P397" s="270"/>
      <c r="Q397" s="61"/>
      <c r="R397" s="61"/>
      <c r="S397" s="61"/>
      <c r="T397" s="290"/>
      <c r="U397" s="325"/>
      <c r="V397" s="325"/>
      <c r="W397" s="325"/>
      <c r="X397" s="325"/>
      <c r="Y397" s="325"/>
      <c r="Z397" s="325"/>
      <c r="AA397" s="325"/>
      <c r="AB397" s="325"/>
      <c r="AC397" s="325"/>
      <c r="AD397" s="325"/>
      <c r="AE397" s="325"/>
      <c r="AF397" s="325"/>
      <c r="AG397" s="325"/>
      <c r="AH397" s="291"/>
    </row>
    <row r="398" spans="2:34" ht="39.75" customHeight="1" x14ac:dyDescent="0.25">
      <c r="B398" s="99"/>
      <c r="C398" s="389"/>
      <c r="D398" s="394"/>
      <c r="E398" s="434"/>
      <c r="F398" s="438"/>
      <c r="G398" s="327"/>
      <c r="H398" s="342"/>
      <c r="I398" s="341"/>
      <c r="J398" s="342"/>
      <c r="K398" s="266" t="s">
        <v>48</v>
      </c>
      <c r="L398" s="182" t="s">
        <v>540</v>
      </c>
      <c r="M398" s="327"/>
      <c r="N398" s="327"/>
      <c r="O398" s="330"/>
      <c r="P398" s="270"/>
      <c r="Q398" s="61"/>
      <c r="R398" s="61"/>
      <c r="S398" s="61"/>
      <c r="T398" s="290"/>
      <c r="U398" s="325"/>
      <c r="V398" s="325"/>
      <c r="W398" s="325"/>
      <c r="X398" s="325"/>
      <c r="Y398" s="325"/>
      <c r="Z398" s="325"/>
      <c r="AA398" s="325"/>
      <c r="AB398" s="325"/>
      <c r="AC398" s="325"/>
      <c r="AD398" s="325"/>
      <c r="AE398" s="325"/>
      <c r="AF398" s="325"/>
      <c r="AG398" s="325"/>
      <c r="AH398" s="291"/>
    </row>
    <row r="399" spans="2:34" ht="39.75" customHeight="1" x14ac:dyDescent="0.25">
      <c r="B399" s="99"/>
      <c r="C399" s="389"/>
      <c r="D399" s="394"/>
      <c r="E399" s="434"/>
      <c r="F399" s="438"/>
      <c r="G399" s="327"/>
      <c r="H399" s="342"/>
      <c r="I399" s="341"/>
      <c r="J399" s="342"/>
      <c r="K399" s="266" t="s">
        <v>50</v>
      </c>
      <c r="L399" s="182" t="s">
        <v>541</v>
      </c>
      <c r="M399" s="327"/>
      <c r="N399" s="327"/>
      <c r="O399" s="330"/>
      <c r="P399" s="270"/>
      <c r="Q399" s="61"/>
      <c r="R399" s="61"/>
      <c r="S399" s="61"/>
      <c r="T399" s="290"/>
      <c r="U399" s="325"/>
      <c r="V399" s="325"/>
      <c r="W399" s="325"/>
      <c r="X399" s="325"/>
      <c r="Y399" s="325"/>
      <c r="Z399" s="325"/>
      <c r="AA399" s="325"/>
      <c r="AB399" s="325"/>
      <c r="AC399" s="325"/>
      <c r="AD399" s="325"/>
      <c r="AE399" s="325"/>
      <c r="AF399" s="325"/>
      <c r="AG399" s="325"/>
      <c r="AH399" s="291"/>
    </row>
    <row r="400" spans="2:34" ht="39.75" customHeight="1" x14ac:dyDescent="0.25">
      <c r="B400" s="99"/>
      <c r="C400" s="389"/>
      <c r="D400" s="394"/>
      <c r="E400" s="434"/>
      <c r="F400" s="438"/>
      <c r="G400" s="338"/>
      <c r="H400" s="331" t="s">
        <v>542</v>
      </c>
      <c r="I400" s="339" t="s">
        <v>543</v>
      </c>
      <c r="J400" s="331" t="s">
        <v>81</v>
      </c>
      <c r="K400" s="266" t="s">
        <v>41</v>
      </c>
      <c r="L400" s="240" t="s">
        <v>464</v>
      </c>
      <c r="M400" s="328" t="s">
        <v>129</v>
      </c>
      <c r="N400" s="326">
        <v>85</v>
      </c>
      <c r="O400" s="329"/>
      <c r="P400" s="270"/>
      <c r="Q400" s="61"/>
      <c r="R400" s="61"/>
      <c r="S400" s="61"/>
      <c r="T400" s="290"/>
      <c r="U400" s="324"/>
      <c r="V400" s="324">
        <f>IF($N$400="","",$N$400)</f>
        <v>85</v>
      </c>
      <c r="W400" s="324">
        <f>IF($N$400="","",$N$400)</f>
        <v>85</v>
      </c>
      <c r="X400" s="324"/>
      <c r="Y400" s="324"/>
      <c r="Z400" s="324"/>
      <c r="AA400" s="324">
        <f>IF($N$400="","",$N$400)</f>
        <v>85</v>
      </c>
      <c r="AB400" s="324"/>
      <c r="AC400" s="324">
        <f>IF($N$400="","",$N$400)</f>
        <v>85</v>
      </c>
      <c r="AD400" s="324">
        <f>IF($N$400="","",$N$400)</f>
        <v>85</v>
      </c>
      <c r="AE400" s="324">
        <f>IF($N$400="","",$N$400)</f>
        <v>85</v>
      </c>
      <c r="AF400" s="324">
        <f>IF($N$400="","",$N$400)</f>
        <v>85</v>
      </c>
      <c r="AG400" s="324"/>
      <c r="AH400" s="291"/>
    </row>
    <row r="401" spans="2:34" ht="39.75" customHeight="1" x14ac:dyDescent="0.25">
      <c r="B401" s="99"/>
      <c r="C401" s="389"/>
      <c r="D401" s="394"/>
      <c r="E401" s="434"/>
      <c r="F401" s="438"/>
      <c r="G401" s="327"/>
      <c r="H401" s="342"/>
      <c r="I401" s="341"/>
      <c r="J401" s="342"/>
      <c r="K401" s="266" t="s">
        <v>44</v>
      </c>
      <c r="L401" s="240" t="s">
        <v>503</v>
      </c>
      <c r="M401" s="327"/>
      <c r="N401" s="327"/>
      <c r="O401" s="330"/>
      <c r="P401" s="270"/>
      <c r="Q401" s="61"/>
      <c r="R401" s="61"/>
      <c r="S401" s="61"/>
      <c r="T401" s="290"/>
      <c r="U401" s="325"/>
      <c r="V401" s="325"/>
      <c r="W401" s="325"/>
      <c r="X401" s="325"/>
      <c r="Y401" s="325"/>
      <c r="Z401" s="325"/>
      <c r="AA401" s="325"/>
      <c r="AB401" s="325"/>
      <c r="AC401" s="325"/>
      <c r="AD401" s="325"/>
      <c r="AE401" s="325"/>
      <c r="AF401" s="325"/>
      <c r="AG401" s="325"/>
      <c r="AH401" s="291"/>
    </row>
    <row r="402" spans="2:34" ht="39.75" customHeight="1" x14ac:dyDescent="0.25">
      <c r="B402" s="99"/>
      <c r="C402" s="389"/>
      <c r="D402" s="394"/>
      <c r="E402" s="434"/>
      <c r="F402" s="438"/>
      <c r="G402" s="327"/>
      <c r="H402" s="342"/>
      <c r="I402" s="341"/>
      <c r="J402" s="342"/>
      <c r="K402" s="266" t="s">
        <v>46</v>
      </c>
      <c r="L402" s="182" t="s">
        <v>544</v>
      </c>
      <c r="M402" s="327"/>
      <c r="N402" s="327"/>
      <c r="O402" s="330"/>
      <c r="P402" s="270"/>
      <c r="Q402" s="61"/>
      <c r="R402" s="61"/>
      <c r="S402" s="61"/>
      <c r="T402" s="290"/>
      <c r="U402" s="325"/>
      <c r="V402" s="325"/>
      <c r="W402" s="325"/>
      <c r="X402" s="325"/>
      <c r="Y402" s="325"/>
      <c r="Z402" s="325"/>
      <c r="AA402" s="325"/>
      <c r="AB402" s="325"/>
      <c r="AC402" s="325"/>
      <c r="AD402" s="325"/>
      <c r="AE402" s="325"/>
      <c r="AF402" s="325"/>
      <c r="AG402" s="325"/>
      <c r="AH402" s="291"/>
    </row>
    <row r="403" spans="2:34" ht="39.75" customHeight="1" x14ac:dyDescent="0.25">
      <c r="B403" s="99"/>
      <c r="C403" s="389"/>
      <c r="D403" s="394"/>
      <c r="E403" s="434"/>
      <c r="F403" s="438"/>
      <c r="G403" s="327"/>
      <c r="H403" s="342"/>
      <c r="I403" s="341"/>
      <c r="J403" s="342"/>
      <c r="K403" s="266" t="s">
        <v>48</v>
      </c>
      <c r="L403" s="182" t="s">
        <v>545</v>
      </c>
      <c r="M403" s="327"/>
      <c r="N403" s="327"/>
      <c r="O403" s="330"/>
      <c r="P403" s="270"/>
      <c r="Q403" s="61"/>
      <c r="R403" s="61"/>
      <c r="S403" s="61"/>
      <c r="T403" s="290"/>
      <c r="U403" s="325"/>
      <c r="V403" s="325"/>
      <c r="W403" s="325"/>
      <c r="X403" s="325"/>
      <c r="Y403" s="325"/>
      <c r="Z403" s="325"/>
      <c r="AA403" s="325"/>
      <c r="AB403" s="325"/>
      <c r="AC403" s="325"/>
      <c r="AD403" s="325"/>
      <c r="AE403" s="325"/>
      <c r="AF403" s="325"/>
      <c r="AG403" s="325"/>
      <c r="AH403" s="291"/>
    </row>
    <row r="404" spans="2:34" ht="39.75" customHeight="1" x14ac:dyDescent="0.25">
      <c r="B404" s="99"/>
      <c r="C404" s="389"/>
      <c r="D404" s="394"/>
      <c r="E404" s="434"/>
      <c r="F404" s="438"/>
      <c r="G404" s="327"/>
      <c r="H404" s="342"/>
      <c r="I404" s="341"/>
      <c r="J404" s="342"/>
      <c r="K404" s="266" t="s">
        <v>50</v>
      </c>
      <c r="L404" s="182" t="s">
        <v>546</v>
      </c>
      <c r="M404" s="327"/>
      <c r="N404" s="327"/>
      <c r="O404" s="330"/>
      <c r="P404" s="270"/>
      <c r="Q404" s="61"/>
      <c r="R404" s="61"/>
      <c r="S404" s="61"/>
      <c r="T404" s="290"/>
      <c r="U404" s="325"/>
      <c r="V404" s="325"/>
      <c r="W404" s="325"/>
      <c r="X404" s="325"/>
      <c r="Y404" s="325"/>
      <c r="Z404" s="325"/>
      <c r="AA404" s="325"/>
      <c r="AB404" s="325"/>
      <c r="AC404" s="325"/>
      <c r="AD404" s="325"/>
      <c r="AE404" s="325"/>
      <c r="AF404" s="325"/>
      <c r="AG404" s="325"/>
      <c r="AH404" s="291"/>
    </row>
    <row r="405" spans="2:34" ht="39.75" customHeight="1" x14ac:dyDescent="0.25">
      <c r="B405" s="99"/>
      <c r="C405" s="389"/>
      <c r="D405" s="394"/>
      <c r="E405" s="434"/>
      <c r="F405" s="438"/>
      <c r="G405" s="338"/>
      <c r="H405" s="331" t="s">
        <v>547</v>
      </c>
      <c r="I405" s="339" t="s">
        <v>548</v>
      </c>
      <c r="J405" s="331" t="s">
        <v>81</v>
      </c>
      <c r="K405" s="266" t="s">
        <v>41</v>
      </c>
      <c r="L405" s="240" t="s">
        <v>464</v>
      </c>
      <c r="M405" s="328" t="s">
        <v>129</v>
      </c>
      <c r="N405" s="326">
        <v>85</v>
      </c>
      <c r="O405" s="329"/>
      <c r="P405" s="270"/>
      <c r="Q405" s="61"/>
      <c r="R405" s="61"/>
      <c r="S405" s="61"/>
      <c r="T405" s="290"/>
      <c r="U405" s="324"/>
      <c r="V405" s="324">
        <f>IF($N$405="","",$N$405)</f>
        <v>85</v>
      </c>
      <c r="W405" s="324">
        <f>IF($N$405="","",$N$405)</f>
        <v>85</v>
      </c>
      <c r="X405" s="324"/>
      <c r="Y405" s="324"/>
      <c r="Z405" s="324"/>
      <c r="AA405" s="324"/>
      <c r="AB405" s="324"/>
      <c r="AC405" s="324">
        <f>IF($N$405="","",$N$405)</f>
        <v>85</v>
      </c>
      <c r="AD405" s="324">
        <f>IF($N$405="","",$N$405)</f>
        <v>85</v>
      </c>
      <c r="AE405" s="324"/>
      <c r="AF405" s="324"/>
      <c r="AG405" s="324"/>
      <c r="AH405" s="291"/>
    </row>
    <row r="406" spans="2:34" ht="39.75" customHeight="1" x14ac:dyDescent="0.25">
      <c r="B406" s="99"/>
      <c r="C406" s="389"/>
      <c r="D406" s="394"/>
      <c r="E406" s="434"/>
      <c r="F406" s="438"/>
      <c r="G406" s="327"/>
      <c r="H406" s="342"/>
      <c r="I406" s="341"/>
      <c r="J406" s="342"/>
      <c r="K406" s="266" t="s">
        <v>44</v>
      </c>
      <c r="L406" s="240" t="s">
        <v>503</v>
      </c>
      <c r="M406" s="327"/>
      <c r="N406" s="327"/>
      <c r="O406" s="330"/>
      <c r="P406" s="270"/>
      <c r="Q406" s="61"/>
      <c r="R406" s="61"/>
      <c r="S406" s="61"/>
      <c r="T406" s="290"/>
      <c r="U406" s="325"/>
      <c r="V406" s="325"/>
      <c r="W406" s="325"/>
      <c r="X406" s="325"/>
      <c r="Y406" s="325"/>
      <c r="Z406" s="325"/>
      <c r="AA406" s="325"/>
      <c r="AB406" s="325"/>
      <c r="AC406" s="325"/>
      <c r="AD406" s="325"/>
      <c r="AE406" s="325"/>
      <c r="AF406" s="325"/>
      <c r="AG406" s="325"/>
      <c r="AH406" s="291"/>
    </row>
    <row r="407" spans="2:34" ht="39.75" customHeight="1" x14ac:dyDescent="0.25">
      <c r="B407" s="99"/>
      <c r="C407" s="389"/>
      <c r="D407" s="394"/>
      <c r="E407" s="434"/>
      <c r="F407" s="438"/>
      <c r="G407" s="327"/>
      <c r="H407" s="342"/>
      <c r="I407" s="341"/>
      <c r="J407" s="342"/>
      <c r="K407" s="266" t="s">
        <v>46</v>
      </c>
      <c r="L407" s="182" t="s">
        <v>549</v>
      </c>
      <c r="M407" s="327"/>
      <c r="N407" s="327"/>
      <c r="O407" s="330"/>
      <c r="P407" s="270"/>
      <c r="Q407" s="61"/>
      <c r="R407" s="61"/>
      <c r="S407" s="61"/>
      <c r="T407" s="290"/>
      <c r="U407" s="325"/>
      <c r="V407" s="325"/>
      <c r="W407" s="325"/>
      <c r="X407" s="325"/>
      <c r="Y407" s="325"/>
      <c r="Z407" s="325"/>
      <c r="AA407" s="325"/>
      <c r="AB407" s="325"/>
      <c r="AC407" s="325"/>
      <c r="AD407" s="325"/>
      <c r="AE407" s="325"/>
      <c r="AF407" s="325"/>
      <c r="AG407" s="325"/>
      <c r="AH407" s="291"/>
    </row>
    <row r="408" spans="2:34" ht="39.75" customHeight="1" x14ac:dyDescent="0.25">
      <c r="B408" s="99"/>
      <c r="C408" s="389"/>
      <c r="D408" s="394"/>
      <c r="E408" s="434"/>
      <c r="F408" s="438"/>
      <c r="G408" s="327"/>
      <c r="H408" s="342"/>
      <c r="I408" s="341"/>
      <c r="J408" s="342"/>
      <c r="K408" s="266" t="s">
        <v>48</v>
      </c>
      <c r="L408" s="182" t="s">
        <v>550</v>
      </c>
      <c r="M408" s="327"/>
      <c r="N408" s="327"/>
      <c r="O408" s="330"/>
      <c r="P408" s="270"/>
      <c r="Q408" s="61"/>
      <c r="R408" s="61"/>
      <c r="S408" s="61"/>
      <c r="T408" s="290"/>
      <c r="U408" s="325"/>
      <c r="V408" s="325"/>
      <c r="W408" s="325"/>
      <c r="X408" s="325"/>
      <c r="Y408" s="325"/>
      <c r="Z408" s="325"/>
      <c r="AA408" s="325"/>
      <c r="AB408" s="325"/>
      <c r="AC408" s="325"/>
      <c r="AD408" s="325"/>
      <c r="AE408" s="325"/>
      <c r="AF408" s="325"/>
      <c r="AG408" s="325"/>
      <c r="AH408" s="291"/>
    </row>
    <row r="409" spans="2:34" ht="39.75" customHeight="1" x14ac:dyDescent="0.25">
      <c r="B409" s="99"/>
      <c r="C409" s="389"/>
      <c r="D409" s="394"/>
      <c r="E409" s="434"/>
      <c r="F409" s="438"/>
      <c r="G409" s="327"/>
      <c r="H409" s="342"/>
      <c r="I409" s="341"/>
      <c r="J409" s="342"/>
      <c r="K409" s="266" t="s">
        <v>50</v>
      </c>
      <c r="L409" s="182" t="s">
        <v>551</v>
      </c>
      <c r="M409" s="327"/>
      <c r="N409" s="327"/>
      <c r="O409" s="330"/>
      <c r="P409" s="270"/>
      <c r="Q409" s="61"/>
      <c r="R409" s="61"/>
      <c r="S409" s="61"/>
      <c r="T409" s="290"/>
      <c r="U409" s="325"/>
      <c r="V409" s="325"/>
      <c r="W409" s="325"/>
      <c r="X409" s="325"/>
      <c r="Y409" s="325"/>
      <c r="Z409" s="325"/>
      <c r="AA409" s="325"/>
      <c r="AB409" s="325"/>
      <c r="AC409" s="325"/>
      <c r="AD409" s="325"/>
      <c r="AE409" s="325"/>
      <c r="AF409" s="325"/>
      <c r="AG409" s="325"/>
      <c r="AH409" s="291"/>
    </row>
    <row r="410" spans="2:34" ht="39.75" customHeight="1" x14ac:dyDescent="0.25">
      <c r="B410" s="99"/>
      <c r="C410" s="389"/>
      <c r="D410" s="394"/>
      <c r="E410" s="434"/>
      <c r="F410" s="438"/>
      <c r="G410" s="338"/>
      <c r="H410" s="331" t="s">
        <v>552</v>
      </c>
      <c r="I410" s="339" t="s">
        <v>553</v>
      </c>
      <c r="J410" s="331" t="s">
        <v>81</v>
      </c>
      <c r="K410" s="266" t="s">
        <v>41</v>
      </c>
      <c r="L410" s="182" t="s">
        <v>464</v>
      </c>
      <c r="M410" s="328" t="s">
        <v>129</v>
      </c>
      <c r="N410" s="326">
        <v>85</v>
      </c>
      <c r="O410" s="329"/>
      <c r="P410" s="270"/>
      <c r="Q410" s="61"/>
      <c r="R410" s="61"/>
      <c r="S410" s="61"/>
      <c r="T410" s="290"/>
      <c r="U410" s="324"/>
      <c r="V410" s="324">
        <f>IF($N$410="","",$N$410)</f>
        <v>85</v>
      </c>
      <c r="W410" s="324">
        <f>IF($N$410="","",$N$410)</f>
        <v>85</v>
      </c>
      <c r="X410" s="324"/>
      <c r="Y410" s="324">
        <f>IF($N$410="","",$N$410)</f>
        <v>85</v>
      </c>
      <c r="Z410" s="324">
        <f>IF($N$410="","",$N$410)</f>
        <v>85</v>
      </c>
      <c r="AA410" s="324">
        <f>IF($N$410="","",$N$410)</f>
        <v>85</v>
      </c>
      <c r="AB410" s="324"/>
      <c r="AC410" s="324"/>
      <c r="AD410" s="324"/>
      <c r="AE410" s="324"/>
      <c r="AF410" s="324"/>
      <c r="AG410" s="324"/>
      <c r="AH410" s="291"/>
    </row>
    <row r="411" spans="2:34" ht="39.75" customHeight="1" x14ac:dyDescent="0.25">
      <c r="B411" s="99"/>
      <c r="C411" s="389"/>
      <c r="D411" s="394"/>
      <c r="E411" s="434"/>
      <c r="F411" s="438"/>
      <c r="G411" s="327"/>
      <c r="H411" s="342"/>
      <c r="I411" s="341"/>
      <c r="J411" s="342"/>
      <c r="K411" s="266" t="s">
        <v>44</v>
      </c>
      <c r="L411" s="182" t="s">
        <v>503</v>
      </c>
      <c r="M411" s="327"/>
      <c r="N411" s="327"/>
      <c r="O411" s="330"/>
      <c r="P411" s="270"/>
      <c r="Q411" s="61"/>
      <c r="R411" s="61"/>
      <c r="S411" s="61"/>
      <c r="T411" s="290"/>
      <c r="U411" s="325"/>
      <c r="V411" s="325"/>
      <c r="W411" s="325"/>
      <c r="X411" s="325"/>
      <c r="Y411" s="325"/>
      <c r="Z411" s="325"/>
      <c r="AA411" s="325"/>
      <c r="AB411" s="325"/>
      <c r="AC411" s="325"/>
      <c r="AD411" s="325"/>
      <c r="AE411" s="325"/>
      <c r="AF411" s="325"/>
      <c r="AG411" s="325"/>
      <c r="AH411" s="291"/>
    </row>
    <row r="412" spans="2:34" ht="39.75" customHeight="1" x14ac:dyDescent="0.25">
      <c r="B412" s="99"/>
      <c r="C412" s="389"/>
      <c r="D412" s="394"/>
      <c r="E412" s="434"/>
      <c r="F412" s="438"/>
      <c r="G412" s="327"/>
      <c r="H412" s="342"/>
      <c r="I412" s="341"/>
      <c r="J412" s="342"/>
      <c r="K412" s="266" t="s">
        <v>46</v>
      </c>
      <c r="L412" s="182" t="s">
        <v>554</v>
      </c>
      <c r="M412" s="327"/>
      <c r="N412" s="327"/>
      <c r="O412" s="330"/>
      <c r="P412" s="270"/>
      <c r="Q412" s="61"/>
      <c r="R412" s="61"/>
      <c r="S412" s="61"/>
      <c r="T412" s="290"/>
      <c r="U412" s="325"/>
      <c r="V412" s="325"/>
      <c r="W412" s="325"/>
      <c r="X412" s="325"/>
      <c r="Y412" s="325"/>
      <c r="Z412" s="325"/>
      <c r="AA412" s="325"/>
      <c r="AB412" s="325"/>
      <c r="AC412" s="325"/>
      <c r="AD412" s="325"/>
      <c r="AE412" s="325"/>
      <c r="AF412" s="325"/>
      <c r="AG412" s="325"/>
      <c r="AH412" s="291"/>
    </row>
    <row r="413" spans="2:34" ht="39.75" customHeight="1" x14ac:dyDescent="0.25">
      <c r="B413" s="99"/>
      <c r="C413" s="389"/>
      <c r="D413" s="394"/>
      <c r="E413" s="434"/>
      <c r="F413" s="438"/>
      <c r="G413" s="327"/>
      <c r="H413" s="342"/>
      <c r="I413" s="341"/>
      <c r="J413" s="342"/>
      <c r="K413" s="266" t="s">
        <v>48</v>
      </c>
      <c r="L413" s="182" t="s">
        <v>555</v>
      </c>
      <c r="M413" s="327"/>
      <c r="N413" s="327"/>
      <c r="O413" s="330"/>
      <c r="P413" s="270"/>
      <c r="Q413" s="61"/>
      <c r="R413" s="61"/>
      <c r="S413" s="61"/>
      <c r="T413" s="290"/>
      <c r="U413" s="325"/>
      <c r="V413" s="325"/>
      <c r="W413" s="325"/>
      <c r="X413" s="325"/>
      <c r="Y413" s="325"/>
      <c r="Z413" s="325"/>
      <c r="AA413" s="325"/>
      <c r="AB413" s="325"/>
      <c r="AC413" s="325"/>
      <c r="AD413" s="325"/>
      <c r="AE413" s="325"/>
      <c r="AF413" s="325"/>
      <c r="AG413" s="325"/>
      <c r="AH413" s="291"/>
    </row>
    <row r="414" spans="2:34" ht="39.75" customHeight="1" x14ac:dyDescent="0.25">
      <c r="B414" s="99"/>
      <c r="C414" s="389"/>
      <c r="D414" s="394"/>
      <c r="E414" s="434"/>
      <c r="F414" s="438"/>
      <c r="G414" s="327"/>
      <c r="H414" s="342"/>
      <c r="I414" s="341"/>
      <c r="J414" s="342"/>
      <c r="K414" s="266" t="s">
        <v>50</v>
      </c>
      <c r="L414" s="182" t="s">
        <v>556</v>
      </c>
      <c r="M414" s="327"/>
      <c r="N414" s="327"/>
      <c r="O414" s="330"/>
      <c r="P414" s="270"/>
      <c r="Q414" s="61"/>
      <c r="R414" s="61"/>
      <c r="S414" s="61"/>
      <c r="T414" s="290"/>
      <c r="U414" s="325"/>
      <c r="V414" s="325"/>
      <c r="W414" s="325"/>
      <c r="X414" s="325"/>
      <c r="Y414" s="325"/>
      <c r="Z414" s="325"/>
      <c r="AA414" s="325"/>
      <c r="AB414" s="325"/>
      <c r="AC414" s="325"/>
      <c r="AD414" s="325"/>
      <c r="AE414" s="325"/>
      <c r="AF414" s="325"/>
      <c r="AG414" s="325"/>
      <c r="AH414" s="291"/>
    </row>
    <row r="415" spans="2:34" ht="39.75" customHeight="1" x14ac:dyDescent="0.25">
      <c r="B415" s="99"/>
      <c r="C415" s="389"/>
      <c r="D415" s="394"/>
      <c r="E415" s="434"/>
      <c r="F415" s="438"/>
      <c r="G415" s="338"/>
      <c r="H415" s="331" t="s">
        <v>557</v>
      </c>
      <c r="I415" s="339" t="s">
        <v>558</v>
      </c>
      <c r="J415" s="331" t="s">
        <v>81</v>
      </c>
      <c r="K415" s="266" t="s">
        <v>41</v>
      </c>
      <c r="L415" s="240" t="s">
        <v>464</v>
      </c>
      <c r="M415" s="328" t="s">
        <v>129</v>
      </c>
      <c r="N415" s="326">
        <v>80</v>
      </c>
      <c r="O415" s="329"/>
      <c r="P415" s="270"/>
      <c r="Q415" s="61"/>
      <c r="R415" s="61"/>
      <c r="S415" s="61"/>
      <c r="T415" s="290"/>
      <c r="U415" s="324"/>
      <c r="V415" s="324">
        <f>IF($N$415="","",$N$415)</f>
        <v>80</v>
      </c>
      <c r="W415" s="324">
        <f>IF($N$415="","",$N$415)</f>
        <v>80</v>
      </c>
      <c r="X415" s="324"/>
      <c r="Y415" s="324"/>
      <c r="Z415" s="324"/>
      <c r="AA415" s="324"/>
      <c r="AB415" s="324">
        <f>IF($N$415="","",$N$415)</f>
        <v>80</v>
      </c>
      <c r="AC415" s="324"/>
      <c r="AD415" s="324"/>
      <c r="AE415" s="324"/>
      <c r="AF415" s="324"/>
      <c r="AG415" s="324"/>
      <c r="AH415" s="291"/>
    </row>
    <row r="416" spans="2:34" ht="39.75" customHeight="1" x14ac:dyDescent="0.25">
      <c r="B416" s="99"/>
      <c r="C416" s="389"/>
      <c r="D416" s="394"/>
      <c r="E416" s="434"/>
      <c r="F416" s="438"/>
      <c r="G416" s="327"/>
      <c r="H416" s="342"/>
      <c r="I416" s="341"/>
      <c r="J416" s="342"/>
      <c r="K416" s="266" t="s">
        <v>44</v>
      </c>
      <c r="L416" s="240" t="s">
        <v>503</v>
      </c>
      <c r="M416" s="327"/>
      <c r="N416" s="327"/>
      <c r="O416" s="330"/>
      <c r="P416" s="270"/>
      <c r="Q416" s="61"/>
      <c r="R416" s="61"/>
      <c r="S416" s="61"/>
      <c r="T416" s="290"/>
      <c r="U416" s="325"/>
      <c r="V416" s="325"/>
      <c r="W416" s="325"/>
      <c r="X416" s="325"/>
      <c r="Y416" s="325"/>
      <c r="Z416" s="325"/>
      <c r="AA416" s="325"/>
      <c r="AB416" s="325"/>
      <c r="AC416" s="325"/>
      <c r="AD416" s="325"/>
      <c r="AE416" s="325"/>
      <c r="AF416" s="325"/>
      <c r="AG416" s="325"/>
      <c r="AH416" s="291"/>
    </row>
    <row r="417" spans="2:34" ht="39.75" customHeight="1" x14ac:dyDescent="0.25">
      <c r="B417" s="99"/>
      <c r="C417" s="389"/>
      <c r="D417" s="394"/>
      <c r="E417" s="434"/>
      <c r="F417" s="438"/>
      <c r="G417" s="327"/>
      <c r="H417" s="342"/>
      <c r="I417" s="341"/>
      <c r="J417" s="342"/>
      <c r="K417" s="266" t="s">
        <v>46</v>
      </c>
      <c r="L417" s="182" t="s">
        <v>559</v>
      </c>
      <c r="M417" s="327"/>
      <c r="N417" s="327"/>
      <c r="O417" s="330"/>
      <c r="P417" s="270"/>
      <c r="Q417" s="61"/>
      <c r="R417" s="61"/>
      <c r="S417" s="61"/>
      <c r="T417" s="290"/>
      <c r="U417" s="325"/>
      <c r="V417" s="325"/>
      <c r="W417" s="325"/>
      <c r="X417" s="325"/>
      <c r="Y417" s="325"/>
      <c r="Z417" s="325"/>
      <c r="AA417" s="325"/>
      <c r="AB417" s="325"/>
      <c r="AC417" s="325"/>
      <c r="AD417" s="325"/>
      <c r="AE417" s="325"/>
      <c r="AF417" s="325"/>
      <c r="AG417" s="325"/>
      <c r="AH417" s="291"/>
    </row>
    <row r="418" spans="2:34" ht="39.75" customHeight="1" x14ac:dyDescent="0.25">
      <c r="B418" s="99"/>
      <c r="C418" s="389"/>
      <c r="D418" s="394"/>
      <c r="E418" s="434"/>
      <c r="F418" s="438"/>
      <c r="G418" s="327"/>
      <c r="H418" s="342"/>
      <c r="I418" s="341"/>
      <c r="J418" s="342"/>
      <c r="K418" s="266" t="s">
        <v>48</v>
      </c>
      <c r="L418" s="182" t="s">
        <v>560</v>
      </c>
      <c r="M418" s="327"/>
      <c r="N418" s="327"/>
      <c r="O418" s="330"/>
      <c r="P418" s="270"/>
      <c r="Q418" s="61"/>
      <c r="R418" s="61"/>
      <c r="S418" s="61"/>
      <c r="T418" s="290"/>
      <c r="U418" s="325"/>
      <c r="V418" s="325"/>
      <c r="W418" s="325"/>
      <c r="X418" s="325"/>
      <c r="Y418" s="325"/>
      <c r="Z418" s="325"/>
      <c r="AA418" s="325"/>
      <c r="AB418" s="325"/>
      <c r="AC418" s="325"/>
      <c r="AD418" s="325"/>
      <c r="AE418" s="325"/>
      <c r="AF418" s="325"/>
      <c r="AG418" s="325"/>
      <c r="AH418" s="291"/>
    </row>
    <row r="419" spans="2:34" ht="39.75" customHeight="1" x14ac:dyDescent="0.25">
      <c r="B419" s="99"/>
      <c r="C419" s="389"/>
      <c r="D419" s="394"/>
      <c r="E419" s="434"/>
      <c r="F419" s="438"/>
      <c r="G419" s="327"/>
      <c r="H419" s="342"/>
      <c r="I419" s="341"/>
      <c r="J419" s="342"/>
      <c r="K419" s="266" t="s">
        <v>50</v>
      </c>
      <c r="L419" s="182" t="s">
        <v>561</v>
      </c>
      <c r="M419" s="327"/>
      <c r="N419" s="327"/>
      <c r="O419" s="330"/>
      <c r="P419" s="270"/>
      <c r="Q419" s="61"/>
      <c r="R419" s="61"/>
      <c r="S419" s="61"/>
      <c r="T419" s="290"/>
      <c r="U419" s="325"/>
      <c r="V419" s="325"/>
      <c r="W419" s="325"/>
      <c r="X419" s="325"/>
      <c r="Y419" s="325"/>
      <c r="Z419" s="325"/>
      <c r="AA419" s="325"/>
      <c r="AB419" s="325"/>
      <c r="AC419" s="325"/>
      <c r="AD419" s="325"/>
      <c r="AE419" s="325"/>
      <c r="AF419" s="325"/>
      <c r="AG419" s="325"/>
      <c r="AH419" s="291"/>
    </row>
    <row r="420" spans="2:34" ht="39.75" customHeight="1" x14ac:dyDescent="0.25">
      <c r="B420" s="99"/>
      <c r="C420" s="389"/>
      <c r="D420" s="394"/>
      <c r="E420" s="434"/>
      <c r="F420" s="438"/>
      <c r="G420" s="338">
        <v>43</v>
      </c>
      <c r="H420" s="339" t="s">
        <v>562</v>
      </c>
      <c r="I420" s="343"/>
      <c r="J420" s="331" t="s">
        <v>563</v>
      </c>
      <c r="K420" s="266" t="s">
        <v>41</v>
      </c>
      <c r="L420" s="240" t="s">
        <v>564</v>
      </c>
      <c r="M420" s="328" t="s">
        <v>129</v>
      </c>
      <c r="N420" s="326">
        <v>85</v>
      </c>
      <c r="O420" s="329"/>
      <c r="P420" s="270"/>
      <c r="Q420" s="61"/>
      <c r="R420" s="61"/>
      <c r="S420" s="61"/>
      <c r="T420" s="290"/>
      <c r="U420" s="324">
        <f>IF($N$420="","",$N$420)</f>
        <v>85</v>
      </c>
      <c r="V420" s="324"/>
      <c r="W420" s="324">
        <f>IF($N$420="","",$N$420)</f>
        <v>85</v>
      </c>
      <c r="X420" s="324"/>
      <c r="Y420" s="324"/>
      <c r="Z420" s="324"/>
      <c r="AA420" s="324"/>
      <c r="AB420" s="324"/>
      <c r="AC420" s="324"/>
      <c r="AD420" s="324"/>
      <c r="AE420" s="324"/>
      <c r="AF420" s="324"/>
      <c r="AG420" s="324"/>
      <c r="AH420" s="291"/>
    </row>
    <row r="421" spans="2:34" ht="39.75" customHeight="1" x14ac:dyDescent="0.25">
      <c r="B421" s="99"/>
      <c r="C421" s="389"/>
      <c r="D421" s="394"/>
      <c r="E421" s="434"/>
      <c r="F421" s="438"/>
      <c r="G421" s="327"/>
      <c r="H421" s="341"/>
      <c r="I421" s="343"/>
      <c r="J421" s="342"/>
      <c r="K421" s="266" t="s">
        <v>44</v>
      </c>
      <c r="L421" s="182" t="s">
        <v>565</v>
      </c>
      <c r="M421" s="327"/>
      <c r="N421" s="327"/>
      <c r="O421" s="330"/>
      <c r="P421" s="270"/>
      <c r="Q421" s="61"/>
      <c r="R421" s="61"/>
      <c r="S421" s="61"/>
      <c r="T421" s="290"/>
      <c r="U421" s="325"/>
      <c r="V421" s="325"/>
      <c r="W421" s="325"/>
      <c r="X421" s="325"/>
      <c r="Y421" s="325"/>
      <c r="Z421" s="325"/>
      <c r="AA421" s="325"/>
      <c r="AB421" s="325"/>
      <c r="AC421" s="325"/>
      <c r="AD421" s="325"/>
      <c r="AE421" s="325"/>
      <c r="AF421" s="325"/>
      <c r="AG421" s="325"/>
      <c r="AH421" s="291"/>
    </row>
    <row r="422" spans="2:34" ht="39.75" customHeight="1" x14ac:dyDescent="0.25">
      <c r="B422" s="99"/>
      <c r="C422" s="389"/>
      <c r="D422" s="394"/>
      <c r="E422" s="434"/>
      <c r="F422" s="438"/>
      <c r="G422" s="327"/>
      <c r="H422" s="341"/>
      <c r="I422" s="343"/>
      <c r="J422" s="342"/>
      <c r="K422" s="266" t="s">
        <v>46</v>
      </c>
      <c r="L422" s="182" t="s">
        <v>566</v>
      </c>
      <c r="M422" s="327"/>
      <c r="N422" s="327"/>
      <c r="O422" s="330"/>
      <c r="P422" s="270"/>
      <c r="Q422" s="61"/>
      <c r="R422" s="61"/>
      <c r="S422" s="61"/>
      <c r="T422" s="290"/>
      <c r="U422" s="325"/>
      <c r="V422" s="325"/>
      <c r="W422" s="325"/>
      <c r="X422" s="325"/>
      <c r="Y422" s="325"/>
      <c r="Z422" s="325"/>
      <c r="AA422" s="325"/>
      <c r="AB422" s="325"/>
      <c r="AC422" s="325"/>
      <c r="AD422" s="325"/>
      <c r="AE422" s="325"/>
      <c r="AF422" s="325"/>
      <c r="AG422" s="325"/>
      <c r="AH422" s="291"/>
    </row>
    <row r="423" spans="2:34" ht="39.75" customHeight="1" x14ac:dyDescent="0.25">
      <c r="B423" s="99"/>
      <c r="C423" s="389"/>
      <c r="D423" s="394"/>
      <c r="E423" s="434"/>
      <c r="F423" s="438"/>
      <c r="G423" s="327"/>
      <c r="H423" s="341"/>
      <c r="I423" s="343"/>
      <c r="J423" s="342"/>
      <c r="K423" s="266" t="s">
        <v>48</v>
      </c>
      <c r="L423" s="182" t="s">
        <v>567</v>
      </c>
      <c r="M423" s="327"/>
      <c r="N423" s="327"/>
      <c r="O423" s="330"/>
      <c r="P423" s="270"/>
      <c r="Q423" s="61"/>
      <c r="R423" s="61"/>
      <c r="S423" s="61"/>
      <c r="T423" s="290"/>
      <c r="U423" s="325"/>
      <c r="V423" s="325"/>
      <c r="W423" s="325"/>
      <c r="X423" s="325"/>
      <c r="Y423" s="325"/>
      <c r="Z423" s="325"/>
      <c r="AA423" s="325"/>
      <c r="AB423" s="325"/>
      <c r="AC423" s="325"/>
      <c r="AD423" s="325"/>
      <c r="AE423" s="325"/>
      <c r="AF423" s="325"/>
      <c r="AG423" s="325"/>
      <c r="AH423" s="291"/>
    </row>
    <row r="424" spans="2:34" ht="39.75" customHeight="1" x14ac:dyDescent="0.25">
      <c r="B424" s="99"/>
      <c r="C424" s="389"/>
      <c r="D424" s="394"/>
      <c r="E424" s="434"/>
      <c r="F424" s="438"/>
      <c r="G424" s="327"/>
      <c r="H424" s="341"/>
      <c r="I424" s="343"/>
      <c r="J424" s="342"/>
      <c r="K424" s="266" t="s">
        <v>50</v>
      </c>
      <c r="L424" s="182" t="s">
        <v>568</v>
      </c>
      <c r="M424" s="327"/>
      <c r="N424" s="327"/>
      <c r="O424" s="330"/>
      <c r="P424" s="270"/>
      <c r="Q424" s="61"/>
      <c r="R424" s="61"/>
      <c r="S424" s="61"/>
      <c r="T424" s="290"/>
      <c r="U424" s="325"/>
      <c r="V424" s="325"/>
      <c r="W424" s="325"/>
      <c r="X424" s="325"/>
      <c r="Y424" s="325"/>
      <c r="Z424" s="325"/>
      <c r="AA424" s="325"/>
      <c r="AB424" s="325"/>
      <c r="AC424" s="325"/>
      <c r="AD424" s="325"/>
      <c r="AE424" s="325"/>
      <c r="AF424" s="325"/>
      <c r="AG424" s="325"/>
      <c r="AH424" s="291"/>
    </row>
    <row r="425" spans="2:34" ht="39.75" customHeight="1" x14ac:dyDescent="0.25">
      <c r="B425" s="99"/>
      <c r="C425" s="389"/>
      <c r="D425" s="394"/>
      <c r="E425" s="434"/>
      <c r="F425" s="438"/>
      <c r="G425" s="338">
        <v>44</v>
      </c>
      <c r="H425" s="372" t="s">
        <v>569</v>
      </c>
      <c r="I425" s="373"/>
      <c r="J425" s="378" t="s">
        <v>570</v>
      </c>
      <c r="K425" s="266" t="s">
        <v>41</v>
      </c>
      <c r="L425" s="182" t="s">
        <v>571</v>
      </c>
      <c r="M425" s="328" t="s">
        <v>129</v>
      </c>
      <c r="N425" s="326">
        <v>85</v>
      </c>
      <c r="O425" s="329"/>
      <c r="P425" s="270"/>
      <c r="Q425" s="61"/>
      <c r="R425" s="61"/>
      <c r="S425" s="61"/>
      <c r="T425" s="290"/>
      <c r="U425" s="324"/>
      <c r="V425" s="324">
        <f>IF($N$550="","",$N$550)</f>
        <v>85</v>
      </c>
      <c r="W425" s="324">
        <f>IF($N$550="","",$N$550)</f>
        <v>85</v>
      </c>
      <c r="X425" s="324"/>
      <c r="Y425" s="324"/>
      <c r="Z425" s="324">
        <f>IF($N$550="","",$N$550)</f>
        <v>85</v>
      </c>
      <c r="AA425" s="324"/>
      <c r="AB425" s="324"/>
      <c r="AC425" s="324"/>
      <c r="AD425" s="324"/>
      <c r="AE425" s="324"/>
      <c r="AF425" s="324"/>
      <c r="AG425" s="324"/>
      <c r="AH425" s="291"/>
    </row>
    <row r="426" spans="2:34" ht="39.75" customHeight="1" x14ac:dyDescent="0.25">
      <c r="B426" s="99"/>
      <c r="C426" s="389"/>
      <c r="D426" s="394"/>
      <c r="E426" s="434"/>
      <c r="F426" s="438"/>
      <c r="G426" s="327"/>
      <c r="H426" s="374"/>
      <c r="I426" s="375"/>
      <c r="J426" s="379"/>
      <c r="K426" s="266" t="s">
        <v>44</v>
      </c>
      <c r="L426" s="182" t="s">
        <v>572</v>
      </c>
      <c r="M426" s="327"/>
      <c r="N426" s="327"/>
      <c r="O426" s="330"/>
      <c r="P426" s="270"/>
      <c r="Q426" s="61"/>
      <c r="R426" s="61"/>
      <c r="S426" s="61"/>
      <c r="T426" s="290"/>
      <c r="U426" s="325"/>
      <c r="V426" s="325"/>
      <c r="W426" s="325"/>
      <c r="X426" s="325"/>
      <c r="Y426" s="325"/>
      <c r="Z426" s="325"/>
      <c r="AA426" s="325"/>
      <c r="AB426" s="325"/>
      <c r="AC426" s="325"/>
      <c r="AD426" s="325"/>
      <c r="AE426" s="325"/>
      <c r="AF426" s="325"/>
      <c r="AG426" s="325"/>
      <c r="AH426" s="291"/>
    </row>
    <row r="427" spans="2:34" ht="48" x14ac:dyDescent="0.25">
      <c r="B427" s="99"/>
      <c r="C427" s="389"/>
      <c r="D427" s="394"/>
      <c r="E427" s="434"/>
      <c r="F427" s="438"/>
      <c r="G427" s="327"/>
      <c r="H427" s="374"/>
      <c r="I427" s="375"/>
      <c r="J427" s="379"/>
      <c r="K427" s="266" t="s">
        <v>46</v>
      </c>
      <c r="L427" s="182" t="s">
        <v>573</v>
      </c>
      <c r="M427" s="327"/>
      <c r="N427" s="327"/>
      <c r="O427" s="330"/>
      <c r="P427" s="270"/>
      <c r="Q427" s="61"/>
      <c r="R427" s="61"/>
      <c r="S427" s="61"/>
      <c r="T427" s="290"/>
      <c r="U427" s="325"/>
      <c r="V427" s="325"/>
      <c r="W427" s="325"/>
      <c r="X427" s="325"/>
      <c r="Y427" s="325"/>
      <c r="Z427" s="325"/>
      <c r="AA427" s="325"/>
      <c r="AB427" s="325"/>
      <c r="AC427" s="325"/>
      <c r="AD427" s="325"/>
      <c r="AE427" s="325"/>
      <c r="AF427" s="325"/>
      <c r="AG427" s="325"/>
      <c r="AH427" s="291"/>
    </row>
    <row r="428" spans="2:34" ht="39.75" customHeight="1" x14ac:dyDescent="0.25">
      <c r="B428" s="99"/>
      <c r="C428" s="389"/>
      <c r="D428" s="394"/>
      <c r="E428" s="434"/>
      <c r="F428" s="438"/>
      <c r="G428" s="327"/>
      <c r="H428" s="374"/>
      <c r="I428" s="375"/>
      <c r="J428" s="379"/>
      <c r="K428" s="266" t="s">
        <v>48</v>
      </c>
      <c r="L428" s="182" t="s">
        <v>574</v>
      </c>
      <c r="M428" s="327"/>
      <c r="N428" s="327"/>
      <c r="O428" s="330"/>
      <c r="P428" s="270"/>
      <c r="Q428" s="61"/>
      <c r="R428" s="61"/>
      <c r="S428" s="61"/>
      <c r="T428" s="290"/>
      <c r="U428" s="325"/>
      <c r="V428" s="325"/>
      <c r="W428" s="325"/>
      <c r="X428" s="325"/>
      <c r="Y428" s="325"/>
      <c r="Z428" s="325"/>
      <c r="AA428" s="325"/>
      <c r="AB428" s="325"/>
      <c r="AC428" s="325"/>
      <c r="AD428" s="325"/>
      <c r="AE428" s="325"/>
      <c r="AF428" s="325"/>
      <c r="AG428" s="325"/>
      <c r="AH428" s="291"/>
    </row>
    <row r="429" spans="2:34" ht="39.75" customHeight="1" x14ac:dyDescent="0.25">
      <c r="B429" s="99"/>
      <c r="C429" s="389"/>
      <c r="D429" s="394"/>
      <c r="E429" s="434"/>
      <c r="F429" s="438"/>
      <c r="G429" s="327"/>
      <c r="H429" s="376"/>
      <c r="I429" s="377"/>
      <c r="J429" s="380"/>
      <c r="K429" s="266" t="s">
        <v>50</v>
      </c>
      <c r="L429" s="182" t="s">
        <v>575</v>
      </c>
      <c r="M429" s="327"/>
      <c r="N429" s="327"/>
      <c r="O429" s="330"/>
      <c r="P429" s="270"/>
      <c r="Q429" s="61"/>
      <c r="R429" s="61"/>
      <c r="S429" s="61"/>
      <c r="T429" s="290"/>
      <c r="U429" s="325"/>
      <c r="V429" s="325"/>
      <c r="W429" s="325"/>
      <c r="X429" s="325"/>
      <c r="Y429" s="325"/>
      <c r="Z429" s="325"/>
      <c r="AA429" s="325"/>
      <c r="AB429" s="325"/>
      <c r="AC429" s="325"/>
      <c r="AD429" s="325"/>
      <c r="AE429" s="325"/>
      <c r="AF429" s="325"/>
      <c r="AG429" s="325"/>
      <c r="AH429" s="291"/>
    </row>
    <row r="430" spans="2:34" ht="39.75" customHeight="1" x14ac:dyDescent="0.25">
      <c r="B430" s="99"/>
      <c r="C430" s="389"/>
      <c r="D430" s="394"/>
      <c r="E430" s="434"/>
      <c r="F430" s="438"/>
      <c r="G430" s="338">
        <v>45</v>
      </c>
      <c r="H430" s="339" t="s">
        <v>576</v>
      </c>
      <c r="I430" s="343"/>
      <c r="J430" s="331" t="s">
        <v>577</v>
      </c>
      <c r="K430" s="266" t="s">
        <v>41</v>
      </c>
      <c r="L430" s="182" t="s">
        <v>578</v>
      </c>
      <c r="M430" s="328" t="s">
        <v>129</v>
      </c>
      <c r="N430" s="326">
        <v>85</v>
      </c>
      <c r="O430" s="329"/>
      <c r="P430" s="270"/>
      <c r="Q430" s="61"/>
      <c r="R430" s="61"/>
      <c r="S430" s="61"/>
      <c r="T430" s="290"/>
      <c r="U430" s="324"/>
      <c r="V430" s="324"/>
      <c r="W430" s="324">
        <f>IF($N$430="","",$N$430)</f>
        <v>85</v>
      </c>
      <c r="X430" s="324"/>
      <c r="Y430" s="324"/>
      <c r="Z430" s="324">
        <f>IF($N$430="","",$N$430)</f>
        <v>85</v>
      </c>
      <c r="AA430" s="324"/>
      <c r="AB430" s="324"/>
      <c r="AC430" s="324"/>
      <c r="AD430" s="324">
        <f>IF($N$430="","",$N$430)</f>
        <v>85</v>
      </c>
      <c r="AE430" s="324"/>
      <c r="AF430" s="324"/>
      <c r="AG430" s="324"/>
      <c r="AH430" s="291"/>
    </row>
    <row r="431" spans="2:34" ht="39.75" customHeight="1" x14ac:dyDescent="0.25">
      <c r="B431" s="99"/>
      <c r="C431" s="389"/>
      <c r="D431" s="394"/>
      <c r="E431" s="434"/>
      <c r="F431" s="438"/>
      <c r="G431" s="327"/>
      <c r="H431" s="341"/>
      <c r="I431" s="343"/>
      <c r="J431" s="342"/>
      <c r="K431" s="266" t="s">
        <v>44</v>
      </c>
      <c r="L431" s="182" t="s">
        <v>579</v>
      </c>
      <c r="M431" s="327"/>
      <c r="N431" s="327"/>
      <c r="O431" s="330"/>
      <c r="P431" s="270"/>
      <c r="Q431" s="61"/>
      <c r="R431" s="61"/>
      <c r="S431" s="61"/>
      <c r="T431" s="290"/>
      <c r="U431" s="325"/>
      <c r="V431" s="325"/>
      <c r="W431" s="325"/>
      <c r="X431" s="325"/>
      <c r="Y431" s="325"/>
      <c r="Z431" s="325"/>
      <c r="AA431" s="325"/>
      <c r="AB431" s="325"/>
      <c r="AC431" s="325"/>
      <c r="AD431" s="325"/>
      <c r="AE431" s="325"/>
      <c r="AF431" s="325"/>
      <c r="AG431" s="325"/>
      <c r="AH431" s="291"/>
    </row>
    <row r="432" spans="2:34" ht="39.75" customHeight="1" x14ac:dyDescent="0.25">
      <c r="B432" s="99"/>
      <c r="C432" s="389"/>
      <c r="D432" s="394"/>
      <c r="E432" s="434"/>
      <c r="F432" s="438"/>
      <c r="G432" s="327"/>
      <c r="H432" s="341"/>
      <c r="I432" s="343"/>
      <c r="J432" s="342"/>
      <c r="K432" s="266" t="s">
        <v>46</v>
      </c>
      <c r="L432" s="182" t="s">
        <v>580</v>
      </c>
      <c r="M432" s="327"/>
      <c r="N432" s="327"/>
      <c r="O432" s="330"/>
      <c r="P432" s="270"/>
      <c r="Q432" s="61"/>
      <c r="R432" s="61"/>
      <c r="S432" s="61"/>
      <c r="T432" s="290"/>
      <c r="U432" s="325"/>
      <c r="V432" s="325"/>
      <c r="W432" s="325"/>
      <c r="X432" s="325"/>
      <c r="Y432" s="325"/>
      <c r="Z432" s="325"/>
      <c r="AA432" s="325"/>
      <c r="AB432" s="325"/>
      <c r="AC432" s="325"/>
      <c r="AD432" s="325"/>
      <c r="AE432" s="325"/>
      <c r="AF432" s="325"/>
      <c r="AG432" s="325"/>
      <c r="AH432" s="291"/>
    </row>
    <row r="433" spans="2:34" ht="39.75" customHeight="1" x14ac:dyDescent="0.25">
      <c r="B433" s="99"/>
      <c r="C433" s="389"/>
      <c r="D433" s="394"/>
      <c r="E433" s="434"/>
      <c r="F433" s="438"/>
      <c r="G433" s="327"/>
      <c r="H433" s="341"/>
      <c r="I433" s="343"/>
      <c r="J433" s="342"/>
      <c r="K433" s="266" t="s">
        <v>48</v>
      </c>
      <c r="L433" s="182" t="s">
        <v>581</v>
      </c>
      <c r="M433" s="327"/>
      <c r="N433" s="327"/>
      <c r="O433" s="330"/>
      <c r="P433" s="270"/>
      <c r="Q433" s="61"/>
      <c r="R433" s="61"/>
      <c r="S433" s="61"/>
      <c r="T433" s="290"/>
      <c r="U433" s="325"/>
      <c r="V433" s="325"/>
      <c r="W433" s="325"/>
      <c r="X433" s="325"/>
      <c r="Y433" s="325"/>
      <c r="Z433" s="325"/>
      <c r="AA433" s="325"/>
      <c r="AB433" s="325"/>
      <c r="AC433" s="325"/>
      <c r="AD433" s="325"/>
      <c r="AE433" s="325"/>
      <c r="AF433" s="325"/>
      <c r="AG433" s="325"/>
      <c r="AH433" s="291"/>
    </row>
    <row r="434" spans="2:34" ht="39.75" customHeight="1" x14ac:dyDescent="0.25">
      <c r="B434" s="99"/>
      <c r="C434" s="389"/>
      <c r="D434" s="394"/>
      <c r="E434" s="434"/>
      <c r="F434" s="438"/>
      <c r="G434" s="327"/>
      <c r="H434" s="341"/>
      <c r="I434" s="343"/>
      <c r="J434" s="342"/>
      <c r="K434" s="266" t="s">
        <v>50</v>
      </c>
      <c r="L434" s="182" t="s">
        <v>582</v>
      </c>
      <c r="M434" s="327"/>
      <c r="N434" s="327"/>
      <c r="O434" s="330"/>
      <c r="P434" s="270"/>
      <c r="Q434" s="61"/>
      <c r="R434" s="61"/>
      <c r="S434" s="61"/>
      <c r="T434" s="290"/>
      <c r="U434" s="325"/>
      <c r="V434" s="325"/>
      <c r="W434" s="325"/>
      <c r="X434" s="325"/>
      <c r="Y434" s="325"/>
      <c r="Z434" s="325"/>
      <c r="AA434" s="325"/>
      <c r="AB434" s="325"/>
      <c r="AC434" s="325"/>
      <c r="AD434" s="325"/>
      <c r="AE434" s="325"/>
      <c r="AF434" s="325"/>
      <c r="AG434" s="325"/>
      <c r="AH434" s="291"/>
    </row>
    <row r="435" spans="2:34" ht="39.75" customHeight="1" x14ac:dyDescent="0.25">
      <c r="B435" s="99"/>
      <c r="C435" s="389"/>
      <c r="D435" s="394"/>
      <c r="E435" s="434"/>
      <c r="F435" s="438"/>
      <c r="G435" s="338">
        <v>46</v>
      </c>
      <c r="H435" s="339" t="s">
        <v>583</v>
      </c>
      <c r="I435" s="343"/>
      <c r="J435" s="331" t="s">
        <v>584</v>
      </c>
      <c r="K435" s="266" t="s">
        <v>41</v>
      </c>
      <c r="L435" s="182" t="s">
        <v>585</v>
      </c>
      <c r="M435" s="328" t="s">
        <v>129</v>
      </c>
      <c r="N435" s="326">
        <v>50</v>
      </c>
      <c r="O435" s="329"/>
      <c r="P435" s="270"/>
      <c r="Q435" s="61"/>
      <c r="R435" s="61"/>
      <c r="S435" s="61"/>
      <c r="T435" s="290"/>
      <c r="U435" s="324">
        <f>IF($N$435="","",$N$435)</f>
        <v>50</v>
      </c>
      <c r="V435" s="324">
        <f>IF($N$435="","",$N$435)</f>
        <v>50</v>
      </c>
      <c r="W435" s="324">
        <f>IF($N$435="","",$N$435)</f>
        <v>50</v>
      </c>
      <c r="X435" s="324"/>
      <c r="Y435" s="324"/>
      <c r="Z435" s="324">
        <f>IF($N$435="","",$N$435)</f>
        <v>50</v>
      </c>
      <c r="AA435" s="324"/>
      <c r="AB435" s="324"/>
      <c r="AC435" s="324"/>
      <c r="AD435" s="324"/>
      <c r="AE435" s="324"/>
      <c r="AF435" s="324"/>
      <c r="AG435" s="324"/>
      <c r="AH435" s="291"/>
    </row>
    <row r="436" spans="2:34" ht="39.75" customHeight="1" x14ac:dyDescent="0.25">
      <c r="B436" s="99"/>
      <c r="C436" s="389"/>
      <c r="D436" s="394"/>
      <c r="E436" s="327"/>
      <c r="F436" s="436"/>
      <c r="G436" s="327"/>
      <c r="H436" s="341"/>
      <c r="I436" s="343"/>
      <c r="J436" s="342"/>
      <c r="K436" s="266" t="s">
        <v>44</v>
      </c>
      <c r="L436" s="182" t="s">
        <v>586</v>
      </c>
      <c r="M436" s="327"/>
      <c r="N436" s="327"/>
      <c r="O436" s="330"/>
      <c r="P436" s="270"/>
      <c r="Q436" s="61"/>
      <c r="R436" s="61"/>
      <c r="S436" s="61"/>
      <c r="T436" s="290"/>
      <c r="U436" s="325"/>
      <c r="V436" s="325"/>
      <c r="W436" s="325"/>
      <c r="X436" s="325"/>
      <c r="Y436" s="325"/>
      <c r="Z436" s="325"/>
      <c r="AA436" s="325"/>
      <c r="AB436" s="325"/>
      <c r="AC436" s="325"/>
      <c r="AD436" s="325"/>
      <c r="AE436" s="325"/>
      <c r="AF436" s="325"/>
      <c r="AG436" s="325"/>
      <c r="AH436" s="291"/>
    </row>
    <row r="437" spans="2:34" ht="39.75" customHeight="1" x14ac:dyDescent="0.25">
      <c r="B437" s="99"/>
      <c r="C437" s="389"/>
      <c r="D437" s="394"/>
      <c r="E437" s="327"/>
      <c r="F437" s="436"/>
      <c r="G437" s="327"/>
      <c r="H437" s="341"/>
      <c r="I437" s="343"/>
      <c r="J437" s="342"/>
      <c r="K437" s="266" t="s">
        <v>46</v>
      </c>
      <c r="L437" s="182" t="s">
        <v>587</v>
      </c>
      <c r="M437" s="327"/>
      <c r="N437" s="327"/>
      <c r="O437" s="330"/>
      <c r="P437" s="270"/>
      <c r="Q437" s="61"/>
      <c r="R437" s="61"/>
      <c r="S437" s="61"/>
      <c r="T437" s="290"/>
      <c r="U437" s="325"/>
      <c r="V437" s="325"/>
      <c r="W437" s="325"/>
      <c r="X437" s="325"/>
      <c r="Y437" s="325"/>
      <c r="Z437" s="325"/>
      <c r="AA437" s="325"/>
      <c r="AB437" s="325"/>
      <c r="AC437" s="325"/>
      <c r="AD437" s="325"/>
      <c r="AE437" s="325"/>
      <c r="AF437" s="325"/>
      <c r="AG437" s="325"/>
      <c r="AH437" s="291"/>
    </row>
    <row r="438" spans="2:34" ht="39.75" customHeight="1" x14ac:dyDescent="0.25">
      <c r="B438" s="99"/>
      <c r="C438" s="389"/>
      <c r="D438" s="394"/>
      <c r="E438" s="327"/>
      <c r="F438" s="436"/>
      <c r="G438" s="327"/>
      <c r="H438" s="341"/>
      <c r="I438" s="343"/>
      <c r="J438" s="342"/>
      <c r="K438" s="266" t="s">
        <v>48</v>
      </c>
      <c r="L438" s="182" t="s">
        <v>588</v>
      </c>
      <c r="M438" s="327"/>
      <c r="N438" s="327"/>
      <c r="O438" s="330"/>
      <c r="P438" s="270"/>
      <c r="Q438" s="61"/>
      <c r="R438" s="61"/>
      <c r="S438" s="61"/>
      <c r="T438" s="290"/>
      <c r="U438" s="325"/>
      <c r="V438" s="325"/>
      <c r="W438" s="325"/>
      <c r="X438" s="325"/>
      <c r="Y438" s="325"/>
      <c r="Z438" s="325"/>
      <c r="AA438" s="325"/>
      <c r="AB438" s="325"/>
      <c r="AC438" s="325"/>
      <c r="AD438" s="325"/>
      <c r="AE438" s="325"/>
      <c r="AF438" s="325"/>
      <c r="AG438" s="325"/>
      <c r="AH438" s="291"/>
    </row>
    <row r="439" spans="2:34" ht="39.75" customHeight="1" x14ac:dyDescent="0.25">
      <c r="B439" s="99"/>
      <c r="C439" s="389"/>
      <c r="D439" s="394"/>
      <c r="E439" s="327"/>
      <c r="F439" s="436"/>
      <c r="G439" s="327"/>
      <c r="H439" s="341"/>
      <c r="I439" s="343"/>
      <c r="J439" s="342"/>
      <c r="K439" s="266" t="s">
        <v>50</v>
      </c>
      <c r="L439" s="182" t="s">
        <v>589</v>
      </c>
      <c r="M439" s="327"/>
      <c r="N439" s="327"/>
      <c r="O439" s="330"/>
      <c r="P439" s="270"/>
      <c r="Q439" s="61"/>
      <c r="R439" s="61"/>
      <c r="S439" s="61"/>
      <c r="T439" s="290"/>
      <c r="U439" s="325"/>
      <c r="V439" s="325"/>
      <c r="W439" s="325"/>
      <c r="X439" s="325"/>
      <c r="Y439" s="325"/>
      <c r="Z439" s="325"/>
      <c r="AA439" s="325"/>
      <c r="AB439" s="325"/>
      <c r="AC439" s="325"/>
      <c r="AD439" s="325"/>
      <c r="AE439" s="325"/>
      <c r="AF439" s="325"/>
      <c r="AG439" s="325"/>
      <c r="AH439" s="291"/>
    </row>
    <row r="440" spans="2:34" ht="39.75" customHeight="1" x14ac:dyDescent="0.25">
      <c r="B440" s="99"/>
      <c r="C440" s="389"/>
      <c r="D440" s="394"/>
      <c r="E440" s="434" t="s">
        <v>590</v>
      </c>
      <c r="F440" s="437">
        <f>IF(SUM(N440:N479)=0,"",AVERAGE(N440:N479))</f>
        <v>76.25</v>
      </c>
      <c r="G440" s="338">
        <v>47</v>
      </c>
      <c r="H440" s="339" t="s">
        <v>591</v>
      </c>
      <c r="I440" s="343"/>
      <c r="J440" s="331" t="s">
        <v>592</v>
      </c>
      <c r="K440" s="266" t="s">
        <v>41</v>
      </c>
      <c r="L440" s="182" t="s">
        <v>593</v>
      </c>
      <c r="M440" s="328" t="s">
        <v>129</v>
      </c>
      <c r="N440" s="326">
        <v>50</v>
      </c>
      <c r="O440" s="329"/>
      <c r="P440" s="270"/>
      <c r="Q440" s="61"/>
      <c r="R440" s="61"/>
      <c r="S440" s="61"/>
      <c r="T440" s="290"/>
      <c r="U440" s="324"/>
      <c r="V440" s="324"/>
      <c r="W440" s="324"/>
      <c r="X440" s="324">
        <f>IF(N440="","",N440)</f>
        <v>50</v>
      </c>
      <c r="Y440" s="324"/>
      <c r="Z440" s="324"/>
      <c r="AA440" s="324"/>
      <c r="AB440" s="324"/>
      <c r="AC440" s="324"/>
      <c r="AD440" s="324"/>
      <c r="AE440" s="324">
        <f>IF(N440="","",N440)</f>
        <v>50</v>
      </c>
      <c r="AF440" s="324"/>
      <c r="AG440" s="324"/>
      <c r="AH440" s="291"/>
    </row>
    <row r="441" spans="2:34" ht="39.75" customHeight="1" x14ac:dyDescent="0.25">
      <c r="B441" s="99"/>
      <c r="C441" s="389"/>
      <c r="D441" s="394"/>
      <c r="E441" s="434"/>
      <c r="F441" s="437"/>
      <c r="G441" s="327"/>
      <c r="H441" s="341"/>
      <c r="I441" s="343"/>
      <c r="J441" s="342"/>
      <c r="K441" s="266" t="s">
        <v>44</v>
      </c>
      <c r="L441" s="182" t="s">
        <v>594</v>
      </c>
      <c r="M441" s="327"/>
      <c r="N441" s="327"/>
      <c r="O441" s="330"/>
      <c r="P441" s="270"/>
      <c r="Q441" s="61"/>
      <c r="R441" s="61"/>
      <c r="S441" s="61"/>
      <c r="T441" s="290"/>
      <c r="U441" s="325"/>
      <c r="V441" s="325"/>
      <c r="W441" s="325"/>
      <c r="X441" s="325"/>
      <c r="Y441" s="325"/>
      <c r="Z441" s="325"/>
      <c r="AA441" s="325"/>
      <c r="AB441" s="325"/>
      <c r="AC441" s="325"/>
      <c r="AD441" s="325"/>
      <c r="AE441" s="325"/>
      <c r="AF441" s="325"/>
      <c r="AG441" s="325"/>
      <c r="AH441" s="291"/>
    </row>
    <row r="442" spans="2:34" ht="39.75" customHeight="1" x14ac:dyDescent="0.25">
      <c r="B442" s="99"/>
      <c r="C442" s="389"/>
      <c r="D442" s="394"/>
      <c r="E442" s="434"/>
      <c r="F442" s="437"/>
      <c r="G442" s="327"/>
      <c r="H442" s="341"/>
      <c r="I442" s="343"/>
      <c r="J442" s="342"/>
      <c r="K442" s="266" t="s">
        <v>46</v>
      </c>
      <c r="L442" s="182" t="s">
        <v>595</v>
      </c>
      <c r="M442" s="327"/>
      <c r="N442" s="327"/>
      <c r="O442" s="330"/>
      <c r="P442" s="270"/>
      <c r="Q442" s="61"/>
      <c r="R442" s="61"/>
      <c r="S442" s="61"/>
      <c r="T442" s="290"/>
      <c r="U442" s="325"/>
      <c r="V442" s="325"/>
      <c r="W442" s="325"/>
      <c r="X442" s="325"/>
      <c r="Y442" s="325"/>
      <c r="Z442" s="325"/>
      <c r="AA442" s="325"/>
      <c r="AB442" s="325"/>
      <c r="AC442" s="325"/>
      <c r="AD442" s="325"/>
      <c r="AE442" s="325"/>
      <c r="AF442" s="325"/>
      <c r="AG442" s="325"/>
      <c r="AH442" s="291"/>
    </row>
    <row r="443" spans="2:34" ht="39.75" customHeight="1" x14ac:dyDescent="0.25">
      <c r="B443" s="99"/>
      <c r="C443" s="389"/>
      <c r="D443" s="394"/>
      <c r="E443" s="434"/>
      <c r="F443" s="437"/>
      <c r="G443" s="327"/>
      <c r="H443" s="341"/>
      <c r="I443" s="343"/>
      <c r="J443" s="342"/>
      <c r="K443" s="266" t="s">
        <v>48</v>
      </c>
      <c r="L443" s="182" t="s">
        <v>596</v>
      </c>
      <c r="M443" s="327"/>
      <c r="N443" s="327"/>
      <c r="O443" s="330"/>
      <c r="P443" s="270"/>
      <c r="Q443" s="61"/>
      <c r="R443" s="61"/>
      <c r="S443" s="61"/>
      <c r="T443" s="290"/>
      <c r="U443" s="325"/>
      <c r="V443" s="325"/>
      <c r="W443" s="325"/>
      <c r="X443" s="325"/>
      <c r="Y443" s="325"/>
      <c r="Z443" s="325"/>
      <c r="AA443" s="325"/>
      <c r="AB443" s="325"/>
      <c r="AC443" s="325"/>
      <c r="AD443" s="325"/>
      <c r="AE443" s="325"/>
      <c r="AF443" s="325"/>
      <c r="AG443" s="325"/>
      <c r="AH443" s="291"/>
    </row>
    <row r="444" spans="2:34" ht="39.75" customHeight="1" x14ac:dyDescent="0.25">
      <c r="B444" s="99"/>
      <c r="C444" s="389"/>
      <c r="D444" s="394"/>
      <c r="E444" s="434"/>
      <c r="F444" s="437"/>
      <c r="G444" s="327"/>
      <c r="H444" s="341"/>
      <c r="I444" s="343"/>
      <c r="J444" s="342"/>
      <c r="K444" s="266" t="s">
        <v>50</v>
      </c>
      <c r="L444" s="182" t="s">
        <v>597</v>
      </c>
      <c r="M444" s="327"/>
      <c r="N444" s="327"/>
      <c r="O444" s="330"/>
      <c r="P444" s="270"/>
      <c r="Q444" s="61"/>
      <c r="R444" s="61"/>
      <c r="S444" s="61"/>
      <c r="T444" s="290"/>
      <c r="U444" s="325"/>
      <c r="V444" s="325"/>
      <c r="W444" s="325"/>
      <c r="X444" s="325"/>
      <c r="Y444" s="325"/>
      <c r="Z444" s="325"/>
      <c r="AA444" s="325"/>
      <c r="AB444" s="325"/>
      <c r="AC444" s="325"/>
      <c r="AD444" s="325"/>
      <c r="AE444" s="325"/>
      <c r="AF444" s="325"/>
      <c r="AG444" s="325"/>
      <c r="AH444" s="291"/>
    </row>
    <row r="445" spans="2:34" ht="39.75" customHeight="1" x14ac:dyDescent="0.25">
      <c r="B445" s="99"/>
      <c r="C445" s="389"/>
      <c r="D445" s="394"/>
      <c r="E445" s="434"/>
      <c r="F445" s="438"/>
      <c r="G445" s="338">
        <v>48</v>
      </c>
      <c r="H445" s="339" t="s">
        <v>598</v>
      </c>
      <c r="I445" s="343"/>
      <c r="J445" s="331" t="s">
        <v>599</v>
      </c>
      <c r="K445" s="266" t="s">
        <v>41</v>
      </c>
      <c r="L445" s="240" t="s">
        <v>600</v>
      </c>
      <c r="M445" s="328" t="s">
        <v>129</v>
      </c>
      <c r="N445" s="326">
        <v>50</v>
      </c>
      <c r="O445" s="329"/>
      <c r="P445" s="270"/>
      <c r="Q445" s="61"/>
      <c r="R445" s="61"/>
      <c r="S445" s="61"/>
      <c r="T445" s="290"/>
      <c r="U445" s="324"/>
      <c r="V445" s="324">
        <f>IF($N$445="","",$N$445)</f>
        <v>50</v>
      </c>
      <c r="W445" s="324">
        <f>IF($N$445="","",$N$445)</f>
        <v>50</v>
      </c>
      <c r="X445" s="324"/>
      <c r="Y445" s="324"/>
      <c r="Z445" s="324"/>
      <c r="AA445" s="324"/>
      <c r="AB445" s="324"/>
      <c r="AC445" s="324"/>
      <c r="AD445" s="324"/>
      <c r="AE445" s="324"/>
      <c r="AF445" s="324"/>
      <c r="AG445" s="324"/>
      <c r="AH445" s="291"/>
    </row>
    <row r="446" spans="2:34" ht="39.75" customHeight="1" x14ac:dyDescent="0.25">
      <c r="B446" s="99"/>
      <c r="C446" s="389"/>
      <c r="D446" s="394"/>
      <c r="E446" s="434"/>
      <c r="F446" s="438"/>
      <c r="G446" s="327"/>
      <c r="H446" s="341"/>
      <c r="I446" s="343"/>
      <c r="J446" s="342"/>
      <c r="K446" s="266" t="s">
        <v>44</v>
      </c>
      <c r="L446" s="182" t="s">
        <v>601</v>
      </c>
      <c r="M446" s="327"/>
      <c r="N446" s="327"/>
      <c r="O446" s="330"/>
      <c r="P446" s="270"/>
      <c r="Q446" s="61"/>
      <c r="R446" s="61"/>
      <c r="S446" s="61"/>
      <c r="T446" s="290"/>
      <c r="U446" s="325"/>
      <c r="V446" s="325"/>
      <c r="W446" s="325"/>
      <c r="X446" s="325"/>
      <c r="Y446" s="325"/>
      <c r="Z446" s="325"/>
      <c r="AA446" s="325"/>
      <c r="AB446" s="325"/>
      <c r="AC446" s="325"/>
      <c r="AD446" s="325"/>
      <c r="AE446" s="325"/>
      <c r="AF446" s="325"/>
      <c r="AG446" s="325"/>
      <c r="AH446" s="291"/>
    </row>
    <row r="447" spans="2:34" ht="39.75" customHeight="1" x14ac:dyDescent="0.25">
      <c r="B447" s="99"/>
      <c r="C447" s="389"/>
      <c r="D447" s="394"/>
      <c r="E447" s="434"/>
      <c r="F447" s="438"/>
      <c r="G447" s="327"/>
      <c r="H447" s="341"/>
      <c r="I447" s="343"/>
      <c r="J447" s="342"/>
      <c r="K447" s="266" t="s">
        <v>46</v>
      </c>
      <c r="L447" s="182" t="s">
        <v>602</v>
      </c>
      <c r="M447" s="327"/>
      <c r="N447" s="327"/>
      <c r="O447" s="330"/>
      <c r="P447" s="270"/>
      <c r="Q447" s="61"/>
      <c r="R447" s="61"/>
      <c r="S447" s="61"/>
      <c r="T447" s="290"/>
      <c r="U447" s="325"/>
      <c r="V447" s="325"/>
      <c r="W447" s="325"/>
      <c r="X447" s="325"/>
      <c r="Y447" s="325"/>
      <c r="Z447" s="325"/>
      <c r="AA447" s="325"/>
      <c r="AB447" s="325"/>
      <c r="AC447" s="325"/>
      <c r="AD447" s="325"/>
      <c r="AE447" s="325"/>
      <c r="AF447" s="325"/>
      <c r="AG447" s="325"/>
      <c r="AH447" s="291"/>
    </row>
    <row r="448" spans="2:34" ht="39.75" customHeight="1" x14ac:dyDescent="0.25">
      <c r="B448" s="99"/>
      <c r="C448" s="389"/>
      <c r="D448" s="394"/>
      <c r="E448" s="434"/>
      <c r="F448" s="438"/>
      <c r="G448" s="327"/>
      <c r="H448" s="341"/>
      <c r="I448" s="343"/>
      <c r="J448" s="342"/>
      <c r="K448" s="266" t="s">
        <v>48</v>
      </c>
      <c r="L448" s="182" t="s">
        <v>603</v>
      </c>
      <c r="M448" s="327"/>
      <c r="N448" s="327"/>
      <c r="O448" s="330"/>
      <c r="P448" s="270"/>
      <c r="Q448" s="61"/>
      <c r="R448" s="61"/>
      <c r="S448" s="61"/>
      <c r="T448" s="290"/>
      <c r="U448" s="325"/>
      <c r="V448" s="325"/>
      <c r="W448" s="325"/>
      <c r="X448" s="325"/>
      <c r="Y448" s="325"/>
      <c r="Z448" s="325"/>
      <c r="AA448" s="325"/>
      <c r="AB448" s="325"/>
      <c r="AC448" s="325"/>
      <c r="AD448" s="325"/>
      <c r="AE448" s="325"/>
      <c r="AF448" s="325"/>
      <c r="AG448" s="325"/>
      <c r="AH448" s="291"/>
    </row>
    <row r="449" spans="2:34" ht="39.75" customHeight="1" x14ac:dyDescent="0.25">
      <c r="B449" s="99"/>
      <c r="C449" s="389"/>
      <c r="D449" s="394"/>
      <c r="E449" s="434"/>
      <c r="F449" s="438"/>
      <c r="G449" s="327"/>
      <c r="H449" s="341"/>
      <c r="I449" s="343"/>
      <c r="J449" s="342"/>
      <c r="K449" s="266" t="s">
        <v>50</v>
      </c>
      <c r="L449" s="182" t="s">
        <v>604</v>
      </c>
      <c r="M449" s="327"/>
      <c r="N449" s="327"/>
      <c r="O449" s="330"/>
      <c r="P449" s="270"/>
      <c r="Q449" s="61"/>
      <c r="R449" s="61"/>
      <c r="S449" s="61"/>
      <c r="T449" s="290"/>
      <c r="U449" s="325"/>
      <c r="V449" s="325"/>
      <c r="W449" s="325"/>
      <c r="X449" s="325"/>
      <c r="Y449" s="325"/>
      <c r="Z449" s="325"/>
      <c r="AA449" s="325"/>
      <c r="AB449" s="325"/>
      <c r="AC449" s="325"/>
      <c r="AD449" s="325"/>
      <c r="AE449" s="325"/>
      <c r="AF449" s="325"/>
      <c r="AG449" s="325"/>
      <c r="AH449" s="291"/>
    </row>
    <row r="450" spans="2:34" ht="39.75" customHeight="1" x14ac:dyDescent="0.25">
      <c r="B450" s="99"/>
      <c r="C450" s="389"/>
      <c r="D450" s="394"/>
      <c r="E450" s="434"/>
      <c r="F450" s="438"/>
      <c r="G450" s="338">
        <v>49</v>
      </c>
      <c r="H450" s="339" t="s">
        <v>605</v>
      </c>
      <c r="I450" s="343"/>
      <c r="J450" s="331" t="s">
        <v>606</v>
      </c>
      <c r="K450" s="266" t="s">
        <v>41</v>
      </c>
      <c r="L450" s="182" t="s">
        <v>607</v>
      </c>
      <c r="M450" s="328" t="s">
        <v>129</v>
      </c>
      <c r="N450" s="326">
        <v>85</v>
      </c>
      <c r="O450" s="329"/>
      <c r="P450" s="270"/>
      <c r="Q450" s="61"/>
      <c r="R450" s="61"/>
      <c r="S450" s="61"/>
      <c r="T450" s="290"/>
      <c r="U450" s="324">
        <f>IF($N$450="","",$N$450)</f>
        <v>85</v>
      </c>
      <c r="V450" s="324">
        <f>IF($N$450="","",$N$450)</f>
        <v>85</v>
      </c>
      <c r="W450" s="324">
        <f>IF($N$450="","",$N$450)</f>
        <v>85</v>
      </c>
      <c r="X450" s="324"/>
      <c r="Y450" s="324"/>
      <c r="Z450" s="324"/>
      <c r="AA450" s="324"/>
      <c r="AB450" s="324"/>
      <c r="AC450" s="324"/>
      <c r="AD450" s="324"/>
      <c r="AE450" s="324"/>
      <c r="AF450" s="324"/>
      <c r="AG450" s="324"/>
      <c r="AH450" s="291"/>
    </row>
    <row r="451" spans="2:34" ht="39.75" customHeight="1" x14ac:dyDescent="0.25">
      <c r="B451" s="99"/>
      <c r="C451" s="389"/>
      <c r="D451" s="394"/>
      <c r="E451" s="434"/>
      <c r="F451" s="438"/>
      <c r="G451" s="327"/>
      <c r="H451" s="341"/>
      <c r="I451" s="343"/>
      <c r="J451" s="342"/>
      <c r="K451" s="266" t="s">
        <v>44</v>
      </c>
      <c r="L451" s="182" t="s">
        <v>608</v>
      </c>
      <c r="M451" s="327"/>
      <c r="N451" s="327"/>
      <c r="O451" s="330"/>
      <c r="P451" s="270"/>
      <c r="Q451" s="61"/>
      <c r="R451" s="61"/>
      <c r="S451" s="61"/>
      <c r="T451" s="290"/>
      <c r="U451" s="325"/>
      <c r="V451" s="325"/>
      <c r="W451" s="325"/>
      <c r="X451" s="325"/>
      <c r="Y451" s="325"/>
      <c r="Z451" s="325"/>
      <c r="AA451" s="325"/>
      <c r="AB451" s="325"/>
      <c r="AC451" s="325"/>
      <c r="AD451" s="325"/>
      <c r="AE451" s="325"/>
      <c r="AF451" s="325"/>
      <c r="AG451" s="325"/>
      <c r="AH451" s="291"/>
    </row>
    <row r="452" spans="2:34" ht="39.75" customHeight="1" x14ac:dyDescent="0.25">
      <c r="B452" s="99"/>
      <c r="C452" s="389"/>
      <c r="D452" s="394"/>
      <c r="E452" s="434"/>
      <c r="F452" s="438"/>
      <c r="G452" s="327"/>
      <c r="H452" s="341"/>
      <c r="I452" s="343"/>
      <c r="J452" s="342"/>
      <c r="K452" s="266" t="s">
        <v>46</v>
      </c>
      <c r="L452" s="182" t="s">
        <v>609</v>
      </c>
      <c r="M452" s="327"/>
      <c r="N452" s="327"/>
      <c r="O452" s="330"/>
      <c r="P452" s="270"/>
      <c r="Q452" s="61"/>
      <c r="R452" s="61"/>
      <c r="S452" s="61"/>
      <c r="T452" s="290"/>
      <c r="U452" s="325"/>
      <c r="V452" s="325"/>
      <c r="W452" s="325"/>
      <c r="X452" s="325"/>
      <c r="Y452" s="325"/>
      <c r="Z452" s="325"/>
      <c r="AA452" s="325"/>
      <c r="AB452" s="325"/>
      <c r="AC452" s="325"/>
      <c r="AD452" s="325"/>
      <c r="AE452" s="325"/>
      <c r="AF452" s="325"/>
      <c r="AG452" s="325"/>
      <c r="AH452" s="291"/>
    </row>
    <row r="453" spans="2:34" ht="39.75" customHeight="1" x14ac:dyDescent="0.25">
      <c r="B453" s="99"/>
      <c r="C453" s="389"/>
      <c r="D453" s="394"/>
      <c r="E453" s="434"/>
      <c r="F453" s="438"/>
      <c r="G453" s="327"/>
      <c r="H453" s="341"/>
      <c r="I453" s="343"/>
      <c r="J453" s="342"/>
      <c r="K453" s="266" t="s">
        <v>48</v>
      </c>
      <c r="L453" s="182" t="s">
        <v>610</v>
      </c>
      <c r="M453" s="327"/>
      <c r="N453" s="327"/>
      <c r="O453" s="330"/>
      <c r="P453" s="270"/>
      <c r="Q453" s="61"/>
      <c r="R453" s="61"/>
      <c r="S453" s="61"/>
      <c r="T453" s="290"/>
      <c r="U453" s="325"/>
      <c r="V453" s="325"/>
      <c r="W453" s="325"/>
      <c r="X453" s="325"/>
      <c r="Y453" s="325"/>
      <c r="Z453" s="325"/>
      <c r="AA453" s="325"/>
      <c r="AB453" s="325"/>
      <c r="AC453" s="325"/>
      <c r="AD453" s="325"/>
      <c r="AE453" s="325"/>
      <c r="AF453" s="325"/>
      <c r="AG453" s="325"/>
      <c r="AH453" s="291"/>
    </row>
    <row r="454" spans="2:34" ht="39.75" customHeight="1" x14ac:dyDescent="0.25">
      <c r="B454" s="99"/>
      <c r="C454" s="389"/>
      <c r="D454" s="394"/>
      <c r="E454" s="434"/>
      <c r="F454" s="438"/>
      <c r="G454" s="327"/>
      <c r="H454" s="341"/>
      <c r="I454" s="343"/>
      <c r="J454" s="342"/>
      <c r="K454" s="266" t="s">
        <v>50</v>
      </c>
      <c r="L454" s="182" t="s">
        <v>611</v>
      </c>
      <c r="M454" s="327"/>
      <c r="N454" s="327"/>
      <c r="O454" s="330"/>
      <c r="P454" s="270"/>
      <c r="Q454" s="61"/>
      <c r="R454" s="61"/>
      <c r="S454" s="61"/>
      <c r="T454" s="290"/>
      <c r="U454" s="325"/>
      <c r="V454" s="325"/>
      <c r="W454" s="325"/>
      <c r="X454" s="325"/>
      <c r="Y454" s="325"/>
      <c r="Z454" s="325"/>
      <c r="AA454" s="325"/>
      <c r="AB454" s="325"/>
      <c r="AC454" s="325"/>
      <c r="AD454" s="325"/>
      <c r="AE454" s="325"/>
      <c r="AF454" s="325"/>
      <c r="AG454" s="325"/>
      <c r="AH454" s="291"/>
    </row>
    <row r="455" spans="2:34" ht="39.75" customHeight="1" x14ac:dyDescent="0.25">
      <c r="B455" s="99"/>
      <c r="C455" s="389"/>
      <c r="D455" s="394"/>
      <c r="E455" s="434"/>
      <c r="F455" s="438"/>
      <c r="G455" s="338">
        <v>50</v>
      </c>
      <c r="H455" s="339" t="s">
        <v>612</v>
      </c>
      <c r="I455" s="343"/>
      <c r="J455" s="331" t="s">
        <v>613</v>
      </c>
      <c r="K455" s="266" t="s">
        <v>41</v>
      </c>
      <c r="L455" s="182" t="s">
        <v>614</v>
      </c>
      <c r="M455" s="328" t="s">
        <v>129</v>
      </c>
      <c r="N455" s="326">
        <v>85</v>
      </c>
      <c r="O455" s="329"/>
      <c r="P455" s="305"/>
      <c r="Q455" s="61"/>
      <c r="R455" s="61"/>
      <c r="S455" s="61"/>
      <c r="T455" s="290"/>
      <c r="U455" s="324"/>
      <c r="V455" s="324"/>
      <c r="W455" s="324"/>
      <c r="X455" s="324"/>
      <c r="Y455" s="324"/>
      <c r="Z455" s="324"/>
      <c r="AA455" s="324"/>
      <c r="AB455" s="324"/>
      <c r="AC455" s="324"/>
      <c r="AD455" s="324"/>
      <c r="AE455" s="324">
        <f>IF(N455="","",N455)</f>
        <v>85</v>
      </c>
      <c r="AF455" s="324"/>
      <c r="AG455" s="324"/>
      <c r="AH455" s="291"/>
    </row>
    <row r="456" spans="2:34" ht="39.75" customHeight="1" x14ac:dyDescent="0.25">
      <c r="B456" s="99"/>
      <c r="C456" s="389"/>
      <c r="D456" s="394"/>
      <c r="E456" s="434"/>
      <c r="F456" s="438"/>
      <c r="G456" s="327"/>
      <c r="H456" s="341"/>
      <c r="I456" s="343"/>
      <c r="J456" s="342"/>
      <c r="K456" s="266" t="s">
        <v>44</v>
      </c>
      <c r="L456" s="182" t="s">
        <v>615</v>
      </c>
      <c r="M456" s="327"/>
      <c r="N456" s="326"/>
      <c r="O456" s="330"/>
      <c r="P456" s="305"/>
      <c r="Q456" s="61"/>
      <c r="R456" s="61"/>
      <c r="S456" s="61"/>
      <c r="T456" s="290"/>
      <c r="U456" s="325"/>
      <c r="V456" s="325"/>
      <c r="W456" s="325"/>
      <c r="X456" s="325"/>
      <c r="Y456" s="325"/>
      <c r="Z456" s="325"/>
      <c r="AA456" s="325"/>
      <c r="AB456" s="325"/>
      <c r="AC456" s="325"/>
      <c r="AD456" s="325"/>
      <c r="AE456" s="325"/>
      <c r="AF456" s="325"/>
      <c r="AG456" s="325"/>
      <c r="AH456" s="291"/>
    </row>
    <row r="457" spans="2:34" ht="39.75" customHeight="1" x14ac:dyDescent="0.25">
      <c r="B457" s="99"/>
      <c r="C457" s="389"/>
      <c r="D457" s="394"/>
      <c r="E457" s="434"/>
      <c r="F457" s="438"/>
      <c r="G457" s="327"/>
      <c r="H457" s="341"/>
      <c r="I457" s="343"/>
      <c r="J457" s="342"/>
      <c r="K457" s="266" t="s">
        <v>46</v>
      </c>
      <c r="L457" s="182" t="s">
        <v>616</v>
      </c>
      <c r="M457" s="327"/>
      <c r="N457" s="326"/>
      <c r="O457" s="330"/>
      <c r="P457" s="305"/>
      <c r="Q457" s="61"/>
      <c r="R457" s="61"/>
      <c r="S457" s="61"/>
      <c r="T457" s="290"/>
      <c r="U457" s="325"/>
      <c r="V457" s="325"/>
      <c r="W457" s="325"/>
      <c r="X457" s="325"/>
      <c r="Y457" s="325"/>
      <c r="Z457" s="325"/>
      <c r="AA457" s="325"/>
      <c r="AB457" s="325"/>
      <c r="AC457" s="325"/>
      <c r="AD457" s="325"/>
      <c r="AE457" s="325"/>
      <c r="AF457" s="325"/>
      <c r="AG457" s="325"/>
      <c r="AH457" s="291"/>
    </row>
    <row r="458" spans="2:34" ht="39.75" customHeight="1" x14ac:dyDescent="0.25">
      <c r="B458" s="99"/>
      <c r="C458" s="389"/>
      <c r="D458" s="394"/>
      <c r="E458" s="434"/>
      <c r="F458" s="438"/>
      <c r="G458" s="327"/>
      <c r="H458" s="341"/>
      <c r="I458" s="343"/>
      <c r="J458" s="342"/>
      <c r="K458" s="266" t="s">
        <v>48</v>
      </c>
      <c r="L458" s="182" t="s">
        <v>617</v>
      </c>
      <c r="M458" s="327"/>
      <c r="N458" s="326"/>
      <c r="O458" s="330"/>
      <c r="P458" s="305"/>
      <c r="Q458" s="61"/>
      <c r="R458" s="61"/>
      <c r="S458" s="61"/>
      <c r="T458" s="290"/>
      <c r="U458" s="325"/>
      <c r="V458" s="325"/>
      <c r="W458" s="325"/>
      <c r="X458" s="325"/>
      <c r="Y458" s="325"/>
      <c r="Z458" s="325"/>
      <c r="AA458" s="325"/>
      <c r="AB458" s="325"/>
      <c r="AC458" s="325"/>
      <c r="AD458" s="325"/>
      <c r="AE458" s="325"/>
      <c r="AF458" s="325"/>
      <c r="AG458" s="325"/>
      <c r="AH458" s="291"/>
    </row>
    <row r="459" spans="2:34" ht="39.75" customHeight="1" x14ac:dyDescent="0.25">
      <c r="B459" s="99"/>
      <c r="C459" s="389"/>
      <c r="D459" s="394"/>
      <c r="E459" s="434"/>
      <c r="F459" s="438"/>
      <c r="G459" s="327"/>
      <c r="H459" s="341"/>
      <c r="I459" s="343"/>
      <c r="J459" s="342"/>
      <c r="K459" s="266" t="s">
        <v>50</v>
      </c>
      <c r="L459" s="182" t="s">
        <v>618</v>
      </c>
      <c r="M459" s="327"/>
      <c r="N459" s="326"/>
      <c r="O459" s="330"/>
      <c r="P459" s="305"/>
      <c r="Q459" s="61"/>
      <c r="R459" s="61"/>
      <c r="S459" s="61"/>
      <c r="T459" s="290"/>
      <c r="U459" s="325"/>
      <c r="V459" s="325"/>
      <c r="W459" s="325"/>
      <c r="X459" s="325"/>
      <c r="Y459" s="325"/>
      <c r="Z459" s="325"/>
      <c r="AA459" s="325"/>
      <c r="AB459" s="325"/>
      <c r="AC459" s="325"/>
      <c r="AD459" s="325"/>
      <c r="AE459" s="325"/>
      <c r="AF459" s="325"/>
      <c r="AG459" s="325"/>
      <c r="AH459" s="291"/>
    </row>
    <row r="460" spans="2:34" ht="39.75" customHeight="1" x14ac:dyDescent="0.25">
      <c r="B460" s="99"/>
      <c r="C460" s="389"/>
      <c r="D460" s="394"/>
      <c r="E460" s="434"/>
      <c r="F460" s="438"/>
      <c r="G460" s="338">
        <v>51</v>
      </c>
      <c r="H460" s="339" t="s">
        <v>619</v>
      </c>
      <c r="I460" s="343"/>
      <c r="J460" s="331" t="s">
        <v>620</v>
      </c>
      <c r="K460" s="266" t="s">
        <v>41</v>
      </c>
      <c r="L460" s="182" t="s">
        <v>621</v>
      </c>
      <c r="M460" s="328" t="s">
        <v>129</v>
      </c>
      <c r="N460" s="326">
        <v>85</v>
      </c>
      <c r="O460" s="329"/>
      <c r="P460" s="270"/>
      <c r="Q460" s="61"/>
      <c r="R460" s="61"/>
      <c r="S460" s="61"/>
      <c r="T460" s="290"/>
      <c r="U460" s="324"/>
      <c r="V460" s="324">
        <f>IF($N$460="","",$N$460)</f>
        <v>85</v>
      </c>
      <c r="W460" s="324">
        <f>IF($N$460="","",$N$460)</f>
        <v>85</v>
      </c>
      <c r="X460" s="324"/>
      <c r="Y460" s="324"/>
      <c r="Z460" s="324"/>
      <c r="AA460" s="324"/>
      <c r="AB460" s="324"/>
      <c r="AC460" s="324"/>
      <c r="AD460" s="324"/>
      <c r="AE460" s="324"/>
      <c r="AF460" s="324"/>
      <c r="AG460" s="324"/>
      <c r="AH460" s="291"/>
    </row>
    <row r="461" spans="2:34" ht="39.75" customHeight="1" x14ac:dyDescent="0.25">
      <c r="B461" s="99"/>
      <c r="C461" s="389"/>
      <c r="D461" s="394"/>
      <c r="E461" s="434"/>
      <c r="F461" s="438"/>
      <c r="G461" s="327"/>
      <c r="H461" s="341"/>
      <c r="I461" s="343"/>
      <c r="J461" s="342"/>
      <c r="K461" s="266" t="s">
        <v>44</v>
      </c>
      <c r="L461" s="182" t="s">
        <v>622</v>
      </c>
      <c r="M461" s="327"/>
      <c r="N461" s="327"/>
      <c r="O461" s="330"/>
      <c r="P461" s="270"/>
      <c r="Q461" s="61"/>
      <c r="R461" s="61"/>
      <c r="S461" s="61"/>
      <c r="T461" s="290"/>
      <c r="U461" s="325"/>
      <c r="V461" s="325"/>
      <c r="W461" s="325"/>
      <c r="X461" s="325"/>
      <c r="Y461" s="325"/>
      <c r="Z461" s="325"/>
      <c r="AA461" s="325"/>
      <c r="AB461" s="325"/>
      <c r="AC461" s="325"/>
      <c r="AD461" s="325"/>
      <c r="AE461" s="325"/>
      <c r="AF461" s="325"/>
      <c r="AG461" s="325"/>
      <c r="AH461" s="291"/>
    </row>
    <row r="462" spans="2:34" ht="39.75" customHeight="1" x14ac:dyDescent="0.25">
      <c r="B462" s="99"/>
      <c r="C462" s="389"/>
      <c r="D462" s="394"/>
      <c r="E462" s="434"/>
      <c r="F462" s="438"/>
      <c r="G462" s="327"/>
      <c r="H462" s="341"/>
      <c r="I462" s="343"/>
      <c r="J462" s="342"/>
      <c r="K462" s="266" t="s">
        <v>46</v>
      </c>
      <c r="L462" s="182" t="s">
        <v>623</v>
      </c>
      <c r="M462" s="327"/>
      <c r="N462" s="327"/>
      <c r="O462" s="330"/>
      <c r="P462" s="270"/>
      <c r="Q462" s="61"/>
      <c r="R462" s="61"/>
      <c r="S462" s="61"/>
      <c r="T462" s="290"/>
      <c r="U462" s="325"/>
      <c r="V462" s="325"/>
      <c r="W462" s="325"/>
      <c r="X462" s="325"/>
      <c r="Y462" s="325"/>
      <c r="Z462" s="325"/>
      <c r="AA462" s="325"/>
      <c r="AB462" s="325"/>
      <c r="AC462" s="325"/>
      <c r="AD462" s="325"/>
      <c r="AE462" s="325"/>
      <c r="AF462" s="325"/>
      <c r="AG462" s="325"/>
      <c r="AH462" s="291"/>
    </row>
    <row r="463" spans="2:34" ht="39.75" customHeight="1" x14ac:dyDescent="0.25">
      <c r="B463" s="99"/>
      <c r="C463" s="389"/>
      <c r="D463" s="394"/>
      <c r="E463" s="434"/>
      <c r="F463" s="438"/>
      <c r="G463" s="327"/>
      <c r="H463" s="341"/>
      <c r="I463" s="343"/>
      <c r="J463" s="342"/>
      <c r="K463" s="266" t="s">
        <v>48</v>
      </c>
      <c r="L463" s="182" t="s">
        <v>624</v>
      </c>
      <c r="M463" s="327"/>
      <c r="N463" s="327"/>
      <c r="O463" s="330"/>
      <c r="P463" s="270"/>
      <c r="Q463" s="61"/>
      <c r="R463" s="61"/>
      <c r="S463" s="61"/>
      <c r="T463" s="290"/>
      <c r="U463" s="325"/>
      <c r="V463" s="325"/>
      <c r="W463" s="325"/>
      <c r="X463" s="325"/>
      <c r="Y463" s="325"/>
      <c r="Z463" s="325"/>
      <c r="AA463" s="325"/>
      <c r="AB463" s="325"/>
      <c r="AC463" s="325"/>
      <c r="AD463" s="325"/>
      <c r="AE463" s="325"/>
      <c r="AF463" s="325"/>
      <c r="AG463" s="325"/>
      <c r="AH463" s="291"/>
    </row>
    <row r="464" spans="2:34" ht="39.75" customHeight="1" x14ac:dyDescent="0.25">
      <c r="B464" s="99"/>
      <c r="C464" s="389"/>
      <c r="D464" s="394"/>
      <c r="E464" s="434"/>
      <c r="F464" s="438"/>
      <c r="G464" s="327"/>
      <c r="H464" s="341"/>
      <c r="I464" s="343"/>
      <c r="J464" s="342"/>
      <c r="K464" s="266" t="s">
        <v>50</v>
      </c>
      <c r="L464" s="182" t="s">
        <v>625</v>
      </c>
      <c r="M464" s="327"/>
      <c r="N464" s="327"/>
      <c r="O464" s="330"/>
      <c r="P464" s="270"/>
      <c r="Q464" s="61"/>
      <c r="R464" s="61"/>
      <c r="S464" s="61"/>
      <c r="T464" s="290"/>
      <c r="U464" s="325"/>
      <c r="V464" s="325"/>
      <c r="W464" s="325"/>
      <c r="X464" s="325"/>
      <c r="Y464" s="325"/>
      <c r="Z464" s="325"/>
      <c r="AA464" s="325"/>
      <c r="AB464" s="325"/>
      <c r="AC464" s="325"/>
      <c r="AD464" s="325"/>
      <c r="AE464" s="325"/>
      <c r="AF464" s="325"/>
      <c r="AG464" s="325"/>
      <c r="AH464" s="291"/>
    </row>
    <row r="465" spans="2:34" ht="39.75" customHeight="1" x14ac:dyDescent="0.25">
      <c r="B465" s="99"/>
      <c r="C465" s="389"/>
      <c r="D465" s="394"/>
      <c r="E465" s="434"/>
      <c r="F465" s="438"/>
      <c r="G465" s="338">
        <v>52</v>
      </c>
      <c r="H465" s="339" t="s">
        <v>626</v>
      </c>
      <c r="I465" s="343"/>
      <c r="J465" s="331" t="s">
        <v>627</v>
      </c>
      <c r="K465" s="266" t="s">
        <v>41</v>
      </c>
      <c r="L465" s="182" t="s">
        <v>628</v>
      </c>
      <c r="M465" s="328" t="s">
        <v>129</v>
      </c>
      <c r="N465" s="326">
        <v>85</v>
      </c>
      <c r="O465" s="329"/>
      <c r="P465" s="270"/>
      <c r="Q465" s="61"/>
      <c r="R465" s="61"/>
      <c r="S465" s="61"/>
      <c r="T465" s="290"/>
      <c r="U465" s="324"/>
      <c r="V465" s="324"/>
      <c r="W465" s="324"/>
      <c r="X465" s="324"/>
      <c r="Y465" s="324"/>
      <c r="Z465" s="324"/>
      <c r="AA465" s="324"/>
      <c r="AB465" s="324"/>
      <c r="AC465" s="324"/>
      <c r="AD465" s="324"/>
      <c r="AE465" s="324"/>
      <c r="AF465" s="324"/>
      <c r="AG465" s="324">
        <f>IF($N$465="","",$N$465)</f>
        <v>85</v>
      </c>
      <c r="AH465" s="291"/>
    </row>
    <row r="466" spans="2:34" ht="39.75" customHeight="1" x14ac:dyDescent="0.25">
      <c r="B466" s="99"/>
      <c r="C466" s="389"/>
      <c r="D466" s="394"/>
      <c r="E466" s="434"/>
      <c r="F466" s="438"/>
      <c r="G466" s="327"/>
      <c r="H466" s="341"/>
      <c r="I466" s="343"/>
      <c r="J466" s="342"/>
      <c r="K466" s="266" t="s">
        <v>44</v>
      </c>
      <c r="L466" s="182" t="s">
        <v>629</v>
      </c>
      <c r="M466" s="327"/>
      <c r="N466" s="327"/>
      <c r="O466" s="330"/>
      <c r="P466" s="270"/>
      <c r="Q466" s="61"/>
      <c r="R466" s="61"/>
      <c r="S466" s="61"/>
      <c r="T466" s="290"/>
      <c r="U466" s="325"/>
      <c r="V466" s="325"/>
      <c r="W466" s="325"/>
      <c r="X466" s="325"/>
      <c r="Y466" s="325"/>
      <c r="Z466" s="325"/>
      <c r="AA466" s="325"/>
      <c r="AB466" s="325"/>
      <c r="AC466" s="325"/>
      <c r="AD466" s="325"/>
      <c r="AE466" s="325"/>
      <c r="AF466" s="325"/>
      <c r="AG466" s="325"/>
      <c r="AH466" s="291"/>
    </row>
    <row r="467" spans="2:34" ht="39.75" customHeight="1" x14ac:dyDescent="0.25">
      <c r="B467" s="99"/>
      <c r="C467" s="389"/>
      <c r="D467" s="394"/>
      <c r="E467" s="434"/>
      <c r="F467" s="438"/>
      <c r="G467" s="327"/>
      <c r="H467" s="341"/>
      <c r="I467" s="343"/>
      <c r="J467" s="342"/>
      <c r="K467" s="266" t="s">
        <v>46</v>
      </c>
      <c r="L467" s="182" t="s">
        <v>630</v>
      </c>
      <c r="M467" s="327"/>
      <c r="N467" s="327"/>
      <c r="O467" s="330"/>
      <c r="P467" s="270"/>
      <c r="Q467" s="61"/>
      <c r="R467" s="61"/>
      <c r="S467" s="61"/>
      <c r="T467" s="290"/>
      <c r="U467" s="325"/>
      <c r="V467" s="325"/>
      <c r="W467" s="325"/>
      <c r="X467" s="325"/>
      <c r="Y467" s="325"/>
      <c r="Z467" s="325"/>
      <c r="AA467" s="325"/>
      <c r="AB467" s="325"/>
      <c r="AC467" s="325"/>
      <c r="AD467" s="325"/>
      <c r="AE467" s="325"/>
      <c r="AF467" s="325"/>
      <c r="AG467" s="325"/>
      <c r="AH467" s="291"/>
    </row>
    <row r="468" spans="2:34" ht="39.75" customHeight="1" x14ac:dyDescent="0.25">
      <c r="B468" s="99"/>
      <c r="C468" s="389"/>
      <c r="D468" s="394"/>
      <c r="E468" s="434"/>
      <c r="F468" s="438"/>
      <c r="G468" s="327"/>
      <c r="H468" s="341"/>
      <c r="I468" s="343"/>
      <c r="J468" s="342"/>
      <c r="K468" s="266" t="s">
        <v>48</v>
      </c>
      <c r="L468" s="182" t="s">
        <v>631</v>
      </c>
      <c r="M468" s="327"/>
      <c r="N468" s="327"/>
      <c r="O468" s="330"/>
      <c r="P468" s="270"/>
      <c r="Q468" s="61"/>
      <c r="R468" s="61"/>
      <c r="S468" s="61"/>
      <c r="T468" s="290"/>
      <c r="U468" s="325"/>
      <c r="V468" s="325"/>
      <c r="W468" s="325"/>
      <c r="X468" s="325"/>
      <c r="Y468" s="325"/>
      <c r="Z468" s="325"/>
      <c r="AA468" s="325"/>
      <c r="AB468" s="325"/>
      <c r="AC468" s="325"/>
      <c r="AD468" s="325"/>
      <c r="AE468" s="325"/>
      <c r="AF468" s="325"/>
      <c r="AG468" s="325"/>
      <c r="AH468" s="291"/>
    </row>
    <row r="469" spans="2:34" ht="39.75" customHeight="1" x14ac:dyDescent="0.25">
      <c r="B469" s="99"/>
      <c r="C469" s="389"/>
      <c r="D469" s="394"/>
      <c r="E469" s="434"/>
      <c r="F469" s="438"/>
      <c r="G469" s="327"/>
      <c r="H469" s="341"/>
      <c r="I469" s="343"/>
      <c r="J469" s="342"/>
      <c r="K469" s="266" t="s">
        <v>50</v>
      </c>
      <c r="L469" s="182" t="s">
        <v>632</v>
      </c>
      <c r="M469" s="327"/>
      <c r="N469" s="327"/>
      <c r="O469" s="330"/>
      <c r="P469" s="270"/>
      <c r="Q469" s="61"/>
      <c r="R469" s="61"/>
      <c r="S469" s="61"/>
      <c r="T469" s="290"/>
      <c r="U469" s="325"/>
      <c r="V469" s="325"/>
      <c r="W469" s="325"/>
      <c r="X469" s="325"/>
      <c r="Y469" s="325"/>
      <c r="Z469" s="325"/>
      <c r="AA469" s="325"/>
      <c r="AB469" s="325"/>
      <c r="AC469" s="325"/>
      <c r="AD469" s="325"/>
      <c r="AE469" s="325"/>
      <c r="AF469" s="325"/>
      <c r="AG469" s="325"/>
      <c r="AH469" s="291"/>
    </row>
    <row r="470" spans="2:34" ht="39.75" customHeight="1" x14ac:dyDescent="0.25">
      <c r="B470" s="99"/>
      <c r="C470" s="389"/>
      <c r="D470" s="394"/>
      <c r="E470" s="434"/>
      <c r="F470" s="438"/>
      <c r="G470" s="338">
        <v>53</v>
      </c>
      <c r="H470" s="339" t="s">
        <v>633</v>
      </c>
      <c r="I470" s="343"/>
      <c r="J470" s="331" t="s">
        <v>634</v>
      </c>
      <c r="K470" s="266" t="s">
        <v>41</v>
      </c>
      <c r="L470" s="182" t="s">
        <v>635</v>
      </c>
      <c r="M470" s="328" t="s">
        <v>129</v>
      </c>
      <c r="N470" s="326">
        <v>85</v>
      </c>
      <c r="O470" s="329"/>
      <c r="P470" s="270"/>
      <c r="Q470" s="61"/>
      <c r="R470" s="61"/>
      <c r="S470" s="61"/>
      <c r="T470" s="290"/>
      <c r="U470" s="324"/>
      <c r="V470" s="324"/>
      <c r="W470" s="324"/>
      <c r="X470" s="324"/>
      <c r="Y470" s="324"/>
      <c r="Z470" s="324"/>
      <c r="AA470" s="324"/>
      <c r="AB470" s="324"/>
      <c r="AC470" s="324"/>
      <c r="AD470" s="324"/>
      <c r="AE470" s="324">
        <f>IF($N$470="","",$N$470)</f>
        <v>85</v>
      </c>
      <c r="AF470" s="324">
        <f>IF($N$470="","",$N$470)</f>
        <v>85</v>
      </c>
      <c r="AG470" s="324"/>
      <c r="AH470" s="291"/>
    </row>
    <row r="471" spans="2:34" ht="39.75" customHeight="1" x14ac:dyDescent="0.25">
      <c r="B471" s="99"/>
      <c r="C471" s="389"/>
      <c r="D471" s="394"/>
      <c r="E471" s="434"/>
      <c r="F471" s="438"/>
      <c r="G471" s="327"/>
      <c r="H471" s="341"/>
      <c r="I471" s="343"/>
      <c r="J471" s="342"/>
      <c r="K471" s="266" t="s">
        <v>44</v>
      </c>
      <c r="L471" s="182" t="s">
        <v>636</v>
      </c>
      <c r="M471" s="327"/>
      <c r="N471" s="327"/>
      <c r="O471" s="330"/>
      <c r="P471" s="270"/>
      <c r="Q471" s="61"/>
      <c r="R471" s="61"/>
      <c r="S471" s="61"/>
      <c r="T471" s="290"/>
      <c r="U471" s="325"/>
      <c r="V471" s="325"/>
      <c r="W471" s="325"/>
      <c r="X471" s="325"/>
      <c r="Y471" s="325"/>
      <c r="Z471" s="325"/>
      <c r="AA471" s="325"/>
      <c r="AB471" s="325"/>
      <c r="AC471" s="325"/>
      <c r="AD471" s="325"/>
      <c r="AE471" s="325"/>
      <c r="AF471" s="325"/>
      <c r="AG471" s="325"/>
      <c r="AH471" s="291"/>
    </row>
    <row r="472" spans="2:34" ht="39.75" customHeight="1" x14ac:dyDescent="0.25">
      <c r="B472" s="99"/>
      <c r="C472" s="389"/>
      <c r="D472" s="394"/>
      <c r="E472" s="434"/>
      <c r="F472" s="438"/>
      <c r="G472" s="327"/>
      <c r="H472" s="341"/>
      <c r="I472" s="343"/>
      <c r="J472" s="342"/>
      <c r="K472" s="266" t="s">
        <v>46</v>
      </c>
      <c r="L472" s="182" t="s">
        <v>637</v>
      </c>
      <c r="M472" s="327"/>
      <c r="N472" s="327"/>
      <c r="O472" s="330"/>
      <c r="P472" s="270"/>
      <c r="Q472" s="61"/>
      <c r="R472" s="61"/>
      <c r="S472" s="61"/>
      <c r="T472" s="290"/>
      <c r="U472" s="325"/>
      <c r="V472" s="325"/>
      <c r="W472" s="325"/>
      <c r="X472" s="325"/>
      <c r="Y472" s="325"/>
      <c r="Z472" s="325"/>
      <c r="AA472" s="325"/>
      <c r="AB472" s="325"/>
      <c r="AC472" s="325"/>
      <c r="AD472" s="325"/>
      <c r="AE472" s="325"/>
      <c r="AF472" s="325"/>
      <c r="AG472" s="325"/>
      <c r="AH472" s="291"/>
    </row>
    <row r="473" spans="2:34" ht="39.75" customHeight="1" x14ac:dyDescent="0.25">
      <c r="B473" s="99"/>
      <c r="C473" s="389"/>
      <c r="D473" s="394"/>
      <c r="E473" s="434"/>
      <c r="F473" s="438"/>
      <c r="G473" s="327"/>
      <c r="H473" s="341"/>
      <c r="I473" s="343"/>
      <c r="J473" s="342"/>
      <c r="K473" s="266" t="s">
        <v>48</v>
      </c>
      <c r="L473" s="182" t="s">
        <v>638</v>
      </c>
      <c r="M473" s="327"/>
      <c r="N473" s="327"/>
      <c r="O473" s="330"/>
      <c r="P473" s="270"/>
      <c r="Q473" s="61"/>
      <c r="R473" s="61"/>
      <c r="S473" s="61"/>
      <c r="T473" s="290"/>
      <c r="U473" s="325"/>
      <c r="V473" s="325"/>
      <c r="W473" s="325"/>
      <c r="X473" s="325"/>
      <c r="Y473" s="325"/>
      <c r="Z473" s="325"/>
      <c r="AA473" s="325"/>
      <c r="AB473" s="325"/>
      <c r="AC473" s="325"/>
      <c r="AD473" s="325"/>
      <c r="AE473" s="325"/>
      <c r="AF473" s="325"/>
      <c r="AG473" s="325"/>
      <c r="AH473" s="291"/>
    </row>
    <row r="474" spans="2:34" ht="39.75" customHeight="1" x14ac:dyDescent="0.25">
      <c r="B474" s="99"/>
      <c r="C474" s="389"/>
      <c r="D474" s="394"/>
      <c r="E474" s="434"/>
      <c r="F474" s="438"/>
      <c r="G474" s="327"/>
      <c r="H474" s="341"/>
      <c r="I474" s="343"/>
      <c r="J474" s="342"/>
      <c r="K474" s="266" t="s">
        <v>50</v>
      </c>
      <c r="L474" s="182" t="s">
        <v>639</v>
      </c>
      <c r="M474" s="327"/>
      <c r="N474" s="327"/>
      <c r="O474" s="330"/>
      <c r="P474" s="270"/>
      <c r="Q474" s="61"/>
      <c r="R474" s="61"/>
      <c r="S474" s="61"/>
      <c r="T474" s="290"/>
      <c r="U474" s="325"/>
      <c r="V474" s="325"/>
      <c r="W474" s="325"/>
      <c r="X474" s="325"/>
      <c r="Y474" s="325"/>
      <c r="Z474" s="325"/>
      <c r="AA474" s="325"/>
      <c r="AB474" s="325"/>
      <c r="AC474" s="325"/>
      <c r="AD474" s="325"/>
      <c r="AE474" s="325"/>
      <c r="AF474" s="325"/>
      <c r="AG474" s="325"/>
      <c r="AH474" s="291"/>
    </row>
    <row r="475" spans="2:34" ht="39.75" customHeight="1" x14ac:dyDescent="0.25">
      <c r="B475" s="99"/>
      <c r="C475" s="389"/>
      <c r="D475" s="394"/>
      <c r="E475" s="434"/>
      <c r="F475" s="438"/>
      <c r="G475" s="338">
        <v>54</v>
      </c>
      <c r="H475" s="339" t="s">
        <v>640</v>
      </c>
      <c r="I475" s="343"/>
      <c r="J475" s="331" t="s">
        <v>641</v>
      </c>
      <c r="K475" s="266" t="s">
        <v>41</v>
      </c>
      <c r="L475" s="240" t="s">
        <v>642</v>
      </c>
      <c r="M475" s="328" t="s">
        <v>129</v>
      </c>
      <c r="N475" s="326">
        <v>85</v>
      </c>
      <c r="O475" s="329"/>
      <c r="P475" s="270"/>
      <c r="Q475" s="61"/>
      <c r="R475" s="61"/>
      <c r="S475" s="61"/>
      <c r="T475" s="290"/>
      <c r="U475" s="324"/>
      <c r="V475" s="324"/>
      <c r="W475" s="324"/>
      <c r="X475" s="324"/>
      <c r="Y475" s="324"/>
      <c r="Z475" s="324"/>
      <c r="AA475" s="324"/>
      <c r="AB475" s="324"/>
      <c r="AC475" s="324"/>
      <c r="AD475" s="324"/>
      <c r="AE475" s="324">
        <f>IF($N$475="","",$N$475)</f>
        <v>85</v>
      </c>
      <c r="AF475" s="324"/>
      <c r="AG475" s="324">
        <f>IF($N$475="","",$N$475)</f>
        <v>85</v>
      </c>
      <c r="AH475" s="291"/>
    </row>
    <row r="476" spans="2:34" ht="39.75" customHeight="1" x14ac:dyDescent="0.25">
      <c r="B476" s="99"/>
      <c r="C476" s="389"/>
      <c r="D476" s="394"/>
      <c r="E476" s="327"/>
      <c r="F476" s="436"/>
      <c r="G476" s="327"/>
      <c r="H476" s="341"/>
      <c r="I476" s="343"/>
      <c r="J476" s="342"/>
      <c r="K476" s="266" t="s">
        <v>44</v>
      </c>
      <c r="L476" s="182" t="s">
        <v>643</v>
      </c>
      <c r="M476" s="327"/>
      <c r="N476" s="327"/>
      <c r="O476" s="330"/>
      <c r="P476" s="270"/>
      <c r="Q476" s="61"/>
      <c r="R476" s="61"/>
      <c r="S476" s="61"/>
      <c r="T476" s="290"/>
      <c r="U476" s="325"/>
      <c r="V476" s="325"/>
      <c r="W476" s="325"/>
      <c r="X476" s="325"/>
      <c r="Y476" s="325"/>
      <c r="Z476" s="325"/>
      <c r="AA476" s="325"/>
      <c r="AB476" s="325"/>
      <c r="AC476" s="325"/>
      <c r="AD476" s="325"/>
      <c r="AE476" s="325"/>
      <c r="AF476" s="325"/>
      <c r="AG476" s="325"/>
      <c r="AH476" s="291"/>
    </row>
    <row r="477" spans="2:34" ht="39.75" customHeight="1" x14ac:dyDescent="0.25">
      <c r="B477" s="99"/>
      <c r="C477" s="389"/>
      <c r="D477" s="394"/>
      <c r="E477" s="327"/>
      <c r="F477" s="436"/>
      <c r="G477" s="327"/>
      <c r="H477" s="341"/>
      <c r="I477" s="343"/>
      <c r="J477" s="342"/>
      <c r="K477" s="266" t="s">
        <v>46</v>
      </c>
      <c r="L477" s="182" t="s">
        <v>644</v>
      </c>
      <c r="M477" s="327"/>
      <c r="N477" s="327"/>
      <c r="O477" s="330"/>
      <c r="P477" s="270"/>
      <c r="Q477" s="61"/>
      <c r="R477" s="61"/>
      <c r="S477" s="61"/>
      <c r="T477" s="290"/>
      <c r="U477" s="325"/>
      <c r="V477" s="325"/>
      <c r="W477" s="325"/>
      <c r="X477" s="325"/>
      <c r="Y477" s="325"/>
      <c r="Z477" s="325"/>
      <c r="AA477" s="325"/>
      <c r="AB477" s="325"/>
      <c r="AC477" s="325"/>
      <c r="AD477" s="325"/>
      <c r="AE477" s="325"/>
      <c r="AF477" s="325"/>
      <c r="AG477" s="325"/>
      <c r="AH477" s="291"/>
    </row>
    <row r="478" spans="2:34" ht="39.75" customHeight="1" x14ac:dyDescent="0.25">
      <c r="B478" s="99"/>
      <c r="C478" s="389"/>
      <c r="D478" s="394"/>
      <c r="E478" s="327"/>
      <c r="F478" s="436"/>
      <c r="G478" s="327"/>
      <c r="H478" s="341"/>
      <c r="I478" s="343"/>
      <c r="J478" s="342"/>
      <c r="K478" s="266" t="s">
        <v>48</v>
      </c>
      <c r="L478" s="182" t="s">
        <v>645</v>
      </c>
      <c r="M478" s="327"/>
      <c r="N478" s="327"/>
      <c r="O478" s="330"/>
      <c r="P478" s="270"/>
      <c r="Q478" s="61"/>
      <c r="R478" s="61"/>
      <c r="S478" s="61"/>
      <c r="T478" s="290"/>
      <c r="U478" s="325"/>
      <c r="V478" s="325"/>
      <c r="W478" s="325"/>
      <c r="X478" s="325"/>
      <c r="Y478" s="325"/>
      <c r="Z478" s="325"/>
      <c r="AA478" s="325"/>
      <c r="AB478" s="325"/>
      <c r="AC478" s="325"/>
      <c r="AD478" s="325"/>
      <c r="AE478" s="325"/>
      <c r="AF478" s="325"/>
      <c r="AG478" s="325"/>
      <c r="AH478" s="291"/>
    </row>
    <row r="479" spans="2:34" ht="39.75" customHeight="1" x14ac:dyDescent="0.25">
      <c r="B479" s="99"/>
      <c r="C479" s="389"/>
      <c r="D479" s="394"/>
      <c r="E479" s="327"/>
      <c r="F479" s="436"/>
      <c r="G479" s="327"/>
      <c r="H479" s="341"/>
      <c r="I479" s="343"/>
      <c r="J479" s="342"/>
      <c r="K479" s="266" t="s">
        <v>50</v>
      </c>
      <c r="L479" s="182" t="s">
        <v>646</v>
      </c>
      <c r="M479" s="327"/>
      <c r="N479" s="327"/>
      <c r="O479" s="330"/>
      <c r="P479" s="270"/>
      <c r="Q479" s="61"/>
      <c r="R479" s="61"/>
      <c r="S479" s="61"/>
      <c r="T479" s="290"/>
      <c r="U479" s="325"/>
      <c r="V479" s="325"/>
      <c r="W479" s="325"/>
      <c r="X479" s="325"/>
      <c r="Y479" s="325"/>
      <c r="Z479" s="325"/>
      <c r="AA479" s="325"/>
      <c r="AB479" s="325"/>
      <c r="AC479" s="325"/>
      <c r="AD479" s="325"/>
      <c r="AE479" s="325"/>
      <c r="AF479" s="325"/>
      <c r="AG479" s="325"/>
      <c r="AH479" s="291"/>
    </row>
    <row r="480" spans="2:34" ht="39.75" customHeight="1" x14ac:dyDescent="0.25">
      <c r="B480" s="99"/>
      <c r="C480" s="389"/>
      <c r="D480" s="394"/>
      <c r="E480" s="397" t="s">
        <v>647</v>
      </c>
      <c r="F480" s="440">
        <f>IF(SUM(N480:N534)=0,"",AVERAGE(N480:N534))</f>
        <v>85</v>
      </c>
      <c r="G480" s="338">
        <v>55</v>
      </c>
      <c r="H480" s="339" t="s">
        <v>648</v>
      </c>
      <c r="I480" s="343"/>
      <c r="J480" s="331" t="s">
        <v>649</v>
      </c>
      <c r="K480" s="266" t="s">
        <v>41</v>
      </c>
      <c r="L480" s="182" t="s">
        <v>650</v>
      </c>
      <c r="M480" s="328" t="s">
        <v>304</v>
      </c>
      <c r="N480" s="326">
        <v>85</v>
      </c>
      <c r="O480" s="329"/>
      <c r="P480" s="270"/>
      <c r="Q480" s="61"/>
      <c r="R480" s="61"/>
      <c r="S480" s="61"/>
      <c r="T480" s="290"/>
      <c r="U480" s="324"/>
      <c r="V480" s="324">
        <f t="shared" ref="V480:AA480" si="1">IF($N$480="","",$N$480)</f>
        <v>85</v>
      </c>
      <c r="W480" s="324">
        <f t="shared" si="1"/>
        <v>85</v>
      </c>
      <c r="X480" s="324">
        <f t="shared" si="1"/>
        <v>85</v>
      </c>
      <c r="Y480" s="324">
        <f t="shared" si="1"/>
        <v>85</v>
      </c>
      <c r="Z480" s="324">
        <f t="shared" si="1"/>
        <v>85</v>
      </c>
      <c r="AA480" s="324">
        <f t="shared" si="1"/>
        <v>85</v>
      </c>
      <c r="AB480" s="324"/>
      <c r="AC480" s="324"/>
      <c r="AD480" s="324"/>
      <c r="AE480" s="324"/>
      <c r="AF480" s="324"/>
      <c r="AG480" s="324"/>
      <c r="AH480" s="291"/>
    </row>
    <row r="481" spans="2:34" ht="39.75" customHeight="1" x14ac:dyDescent="0.25">
      <c r="B481" s="99"/>
      <c r="C481" s="389"/>
      <c r="D481" s="394"/>
      <c r="E481" s="398"/>
      <c r="F481" s="441"/>
      <c r="G481" s="327"/>
      <c r="H481" s="341"/>
      <c r="I481" s="343"/>
      <c r="J481" s="342"/>
      <c r="K481" s="266" t="s">
        <v>44</v>
      </c>
      <c r="L481" s="182" t="s">
        <v>651</v>
      </c>
      <c r="M481" s="327"/>
      <c r="N481" s="327"/>
      <c r="O481" s="330"/>
      <c r="P481" s="270"/>
      <c r="Q481" s="61"/>
      <c r="R481" s="61"/>
      <c r="S481" s="61"/>
      <c r="T481" s="290"/>
      <c r="U481" s="325"/>
      <c r="V481" s="325"/>
      <c r="W481" s="325"/>
      <c r="X481" s="325"/>
      <c r="Y481" s="325"/>
      <c r="Z481" s="325"/>
      <c r="AA481" s="325"/>
      <c r="AB481" s="325"/>
      <c r="AC481" s="325"/>
      <c r="AD481" s="325"/>
      <c r="AE481" s="325"/>
      <c r="AF481" s="325"/>
      <c r="AG481" s="325"/>
      <c r="AH481" s="291"/>
    </row>
    <row r="482" spans="2:34" ht="39.75" customHeight="1" x14ac:dyDescent="0.25">
      <c r="B482" s="99"/>
      <c r="C482" s="389"/>
      <c r="D482" s="394"/>
      <c r="E482" s="398"/>
      <c r="F482" s="441"/>
      <c r="G482" s="327"/>
      <c r="H482" s="341"/>
      <c r="I482" s="343"/>
      <c r="J482" s="342"/>
      <c r="K482" s="266" t="s">
        <v>46</v>
      </c>
      <c r="L482" s="182" t="s">
        <v>652</v>
      </c>
      <c r="M482" s="327"/>
      <c r="N482" s="327"/>
      <c r="O482" s="330"/>
      <c r="P482" s="270"/>
      <c r="Q482" s="61"/>
      <c r="R482" s="61"/>
      <c r="S482" s="61"/>
      <c r="T482" s="290"/>
      <c r="U482" s="325"/>
      <c r="V482" s="325"/>
      <c r="W482" s="325"/>
      <c r="X482" s="325"/>
      <c r="Y482" s="325"/>
      <c r="Z482" s="325"/>
      <c r="AA482" s="325"/>
      <c r="AB482" s="325"/>
      <c r="AC482" s="325"/>
      <c r="AD482" s="325"/>
      <c r="AE482" s="325"/>
      <c r="AF482" s="325"/>
      <c r="AG482" s="325"/>
      <c r="AH482" s="291"/>
    </row>
    <row r="483" spans="2:34" ht="39.75" customHeight="1" x14ac:dyDescent="0.25">
      <c r="B483" s="99"/>
      <c r="C483" s="389"/>
      <c r="D483" s="394"/>
      <c r="E483" s="398"/>
      <c r="F483" s="441"/>
      <c r="G483" s="327"/>
      <c r="H483" s="341"/>
      <c r="I483" s="343"/>
      <c r="J483" s="342"/>
      <c r="K483" s="266" t="s">
        <v>48</v>
      </c>
      <c r="L483" s="182" t="s">
        <v>653</v>
      </c>
      <c r="M483" s="327"/>
      <c r="N483" s="327"/>
      <c r="O483" s="330"/>
      <c r="P483" s="270"/>
      <c r="Q483" s="61"/>
      <c r="R483" s="61"/>
      <c r="S483" s="61"/>
      <c r="T483" s="290"/>
      <c r="U483" s="325"/>
      <c r="V483" s="325"/>
      <c r="W483" s="325"/>
      <c r="X483" s="325"/>
      <c r="Y483" s="325"/>
      <c r="Z483" s="325"/>
      <c r="AA483" s="325"/>
      <c r="AB483" s="325"/>
      <c r="AC483" s="325"/>
      <c r="AD483" s="325"/>
      <c r="AE483" s="325"/>
      <c r="AF483" s="325"/>
      <c r="AG483" s="325"/>
      <c r="AH483" s="291"/>
    </row>
    <row r="484" spans="2:34" ht="39.75" customHeight="1" x14ac:dyDescent="0.25">
      <c r="B484" s="99"/>
      <c r="C484" s="389"/>
      <c r="D484" s="394"/>
      <c r="E484" s="398"/>
      <c r="F484" s="441"/>
      <c r="G484" s="327"/>
      <c r="H484" s="341"/>
      <c r="I484" s="343"/>
      <c r="J484" s="342"/>
      <c r="K484" s="266" t="s">
        <v>50</v>
      </c>
      <c r="L484" s="182" t="s">
        <v>654</v>
      </c>
      <c r="M484" s="327"/>
      <c r="N484" s="327"/>
      <c r="O484" s="330"/>
      <c r="P484" s="270"/>
      <c r="Q484" s="61"/>
      <c r="R484" s="61"/>
      <c r="S484" s="61"/>
      <c r="T484" s="290"/>
      <c r="U484" s="325"/>
      <c r="V484" s="325"/>
      <c r="W484" s="325"/>
      <c r="X484" s="325"/>
      <c r="Y484" s="325"/>
      <c r="Z484" s="325"/>
      <c r="AA484" s="325"/>
      <c r="AB484" s="325"/>
      <c r="AC484" s="325"/>
      <c r="AD484" s="325"/>
      <c r="AE484" s="325"/>
      <c r="AF484" s="325"/>
      <c r="AG484" s="325"/>
      <c r="AH484" s="291"/>
    </row>
    <row r="485" spans="2:34" ht="35.1" customHeight="1" x14ac:dyDescent="0.25">
      <c r="B485" s="99"/>
      <c r="C485" s="389"/>
      <c r="D485" s="394"/>
      <c r="E485" s="398"/>
      <c r="F485" s="441"/>
      <c r="G485" s="338"/>
      <c r="H485" s="331" t="s">
        <v>655</v>
      </c>
      <c r="I485" s="339" t="s">
        <v>656</v>
      </c>
      <c r="J485" s="331" t="s">
        <v>418</v>
      </c>
      <c r="K485" s="266" t="s">
        <v>41</v>
      </c>
      <c r="L485" s="182" t="s">
        <v>657</v>
      </c>
      <c r="M485" s="328" t="s">
        <v>304</v>
      </c>
      <c r="N485" s="326">
        <v>85</v>
      </c>
      <c r="O485" s="329"/>
      <c r="P485" s="270"/>
      <c r="Q485" s="61"/>
      <c r="R485" s="61"/>
      <c r="S485" s="61"/>
      <c r="T485" s="290"/>
      <c r="U485" s="324"/>
      <c r="V485" s="324"/>
      <c r="W485" s="324"/>
      <c r="X485" s="324"/>
      <c r="Y485" s="324"/>
      <c r="Z485" s="324"/>
      <c r="AA485" s="324"/>
      <c r="AB485" s="324"/>
      <c r="AC485" s="324"/>
      <c r="AD485" s="324"/>
      <c r="AE485" s="324">
        <f>IF(N485="","",N485)</f>
        <v>85</v>
      </c>
      <c r="AF485" s="324"/>
      <c r="AG485" s="324"/>
      <c r="AH485" s="291"/>
    </row>
    <row r="486" spans="2:34" ht="35.1" customHeight="1" x14ac:dyDescent="0.25">
      <c r="B486" s="99"/>
      <c r="C486" s="389"/>
      <c r="D486" s="394"/>
      <c r="E486" s="398"/>
      <c r="F486" s="441"/>
      <c r="G486" s="327"/>
      <c r="H486" s="342"/>
      <c r="I486" s="341"/>
      <c r="J486" s="342"/>
      <c r="K486" s="266" t="s">
        <v>44</v>
      </c>
      <c r="L486" s="182" t="s">
        <v>658</v>
      </c>
      <c r="M486" s="327"/>
      <c r="N486" s="327"/>
      <c r="O486" s="330"/>
      <c r="P486" s="270"/>
      <c r="Q486" s="61"/>
      <c r="R486" s="61"/>
      <c r="S486" s="61"/>
      <c r="T486" s="290"/>
      <c r="U486" s="325"/>
      <c r="V486" s="325"/>
      <c r="W486" s="325"/>
      <c r="X486" s="325"/>
      <c r="Y486" s="325"/>
      <c r="Z486" s="325"/>
      <c r="AA486" s="325"/>
      <c r="AB486" s="325"/>
      <c r="AC486" s="325"/>
      <c r="AD486" s="325"/>
      <c r="AE486" s="325"/>
      <c r="AF486" s="325"/>
      <c r="AG486" s="325"/>
      <c r="AH486" s="291"/>
    </row>
    <row r="487" spans="2:34" ht="35.1" customHeight="1" x14ac:dyDescent="0.25">
      <c r="B487" s="99"/>
      <c r="C487" s="389"/>
      <c r="D487" s="394"/>
      <c r="E487" s="398"/>
      <c r="F487" s="441"/>
      <c r="G487" s="327"/>
      <c r="H487" s="342"/>
      <c r="I487" s="341"/>
      <c r="J487" s="342"/>
      <c r="K487" s="266" t="s">
        <v>46</v>
      </c>
      <c r="L487" s="182" t="s">
        <v>659</v>
      </c>
      <c r="M487" s="327"/>
      <c r="N487" s="327"/>
      <c r="O487" s="330"/>
      <c r="P487" s="270"/>
      <c r="Q487" s="61"/>
      <c r="R487" s="61"/>
      <c r="S487" s="61"/>
      <c r="T487" s="290"/>
      <c r="U487" s="325"/>
      <c r="V487" s="325"/>
      <c r="W487" s="325"/>
      <c r="X487" s="325"/>
      <c r="Y487" s="325"/>
      <c r="Z487" s="325"/>
      <c r="AA487" s="325"/>
      <c r="AB487" s="325"/>
      <c r="AC487" s="325"/>
      <c r="AD487" s="325"/>
      <c r="AE487" s="325"/>
      <c r="AF487" s="325"/>
      <c r="AG487" s="325"/>
      <c r="AH487" s="291"/>
    </row>
    <row r="488" spans="2:34" ht="35.1" customHeight="1" x14ac:dyDescent="0.25">
      <c r="B488" s="99"/>
      <c r="C488" s="389"/>
      <c r="D488" s="394"/>
      <c r="E488" s="398"/>
      <c r="F488" s="441"/>
      <c r="G488" s="327"/>
      <c r="H488" s="342"/>
      <c r="I488" s="341"/>
      <c r="J488" s="342"/>
      <c r="K488" s="266" t="s">
        <v>48</v>
      </c>
      <c r="L488" s="182" t="s">
        <v>660</v>
      </c>
      <c r="M488" s="327"/>
      <c r="N488" s="327"/>
      <c r="O488" s="330"/>
      <c r="P488" s="270"/>
      <c r="Q488" s="61"/>
      <c r="R488" s="61"/>
      <c r="S488" s="61"/>
      <c r="T488" s="290"/>
      <c r="U488" s="325"/>
      <c r="V488" s="325"/>
      <c r="W488" s="325"/>
      <c r="X488" s="325"/>
      <c r="Y488" s="325"/>
      <c r="Z488" s="325"/>
      <c r="AA488" s="325"/>
      <c r="AB488" s="325"/>
      <c r="AC488" s="325"/>
      <c r="AD488" s="325"/>
      <c r="AE488" s="325"/>
      <c r="AF488" s="325"/>
      <c r="AG488" s="325"/>
      <c r="AH488" s="291"/>
    </row>
    <row r="489" spans="2:34" ht="35.1" customHeight="1" x14ac:dyDescent="0.25">
      <c r="B489" s="99"/>
      <c r="C489" s="389"/>
      <c r="D489" s="394"/>
      <c r="E489" s="398"/>
      <c r="F489" s="441"/>
      <c r="G489" s="327"/>
      <c r="H489" s="342"/>
      <c r="I489" s="341"/>
      <c r="J489" s="342"/>
      <c r="K489" s="266" t="s">
        <v>50</v>
      </c>
      <c r="L489" s="182" t="s">
        <v>661</v>
      </c>
      <c r="M489" s="327"/>
      <c r="N489" s="327"/>
      <c r="O489" s="330"/>
      <c r="P489" s="270"/>
      <c r="Q489" s="61"/>
      <c r="R489" s="61"/>
      <c r="S489" s="61"/>
      <c r="T489" s="290"/>
      <c r="U489" s="325"/>
      <c r="V489" s="325"/>
      <c r="W489" s="325"/>
      <c r="X489" s="325"/>
      <c r="Y489" s="325"/>
      <c r="Z489" s="325"/>
      <c r="AA489" s="325"/>
      <c r="AB489" s="325"/>
      <c r="AC489" s="325"/>
      <c r="AD489" s="325"/>
      <c r="AE489" s="325"/>
      <c r="AF489" s="325"/>
      <c r="AG489" s="325"/>
      <c r="AH489" s="291"/>
    </row>
    <row r="490" spans="2:34" ht="35.1" customHeight="1" x14ac:dyDescent="0.25">
      <c r="B490" s="99"/>
      <c r="C490" s="389"/>
      <c r="D490" s="394"/>
      <c r="E490" s="398"/>
      <c r="F490" s="441"/>
      <c r="G490" s="338"/>
      <c r="H490" s="331" t="s">
        <v>662</v>
      </c>
      <c r="I490" s="339" t="s">
        <v>663</v>
      </c>
      <c r="J490" s="331" t="s">
        <v>418</v>
      </c>
      <c r="K490" s="266" t="s">
        <v>41</v>
      </c>
      <c r="L490" s="182" t="s">
        <v>657</v>
      </c>
      <c r="M490" s="328" t="s">
        <v>304</v>
      </c>
      <c r="N490" s="326">
        <v>85</v>
      </c>
      <c r="O490" s="329"/>
      <c r="P490" s="270"/>
      <c r="Q490" s="61"/>
      <c r="R490" s="61"/>
      <c r="S490" s="61"/>
      <c r="T490" s="290"/>
      <c r="U490" s="324"/>
      <c r="V490" s="324"/>
      <c r="W490" s="324"/>
      <c r="X490" s="324"/>
      <c r="Y490" s="324"/>
      <c r="Z490" s="324"/>
      <c r="AA490" s="324">
        <f>IF($N$490="","",$N$490)</f>
        <v>85</v>
      </c>
      <c r="AB490" s="324"/>
      <c r="AC490" s="324"/>
      <c r="AD490" s="324"/>
      <c r="AE490" s="324"/>
      <c r="AF490" s="324"/>
      <c r="AG490" s="324"/>
      <c r="AH490" s="291"/>
    </row>
    <row r="491" spans="2:34" ht="35.1" customHeight="1" x14ac:dyDescent="0.25">
      <c r="B491" s="99"/>
      <c r="C491" s="389"/>
      <c r="D491" s="394"/>
      <c r="E491" s="398"/>
      <c r="F491" s="441"/>
      <c r="G491" s="327"/>
      <c r="H491" s="342"/>
      <c r="I491" s="341"/>
      <c r="J491" s="342"/>
      <c r="K491" s="266" t="s">
        <v>44</v>
      </c>
      <c r="L491" s="182" t="s">
        <v>658</v>
      </c>
      <c r="M491" s="327"/>
      <c r="N491" s="327"/>
      <c r="O491" s="330"/>
      <c r="P491" s="270"/>
      <c r="Q491" s="61"/>
      <c r="R491" s="61"/>
      <c r="S491" s="61"/>
      <c r="T491" s="290"/>
      <c r="U491" s="325"/>
      <c r="V491" s="325"/>
      <c r="W491" s="325"/>
      <c r="X491" s="325"/>
      <c r="Y491" s="325"/>
      <c r="Z491" s="325"/>
      <c r="AA491" s="325"/>
      <c r="AB491" s="325"/>
      <c r="AC491" s="325"/>
      <c r="AD491" s="325"/>
      <c r="AE491" s="325"/>
      <c r="AF491" s="325"/>
      <c r="AG491" s="325"/>
      <c r="AH491" s="291"/>
    </row>
    <row r="492" spans="2:34" ht="35.1" customHeight="1" x14ac:dyDescent="0.25">
      <c r="B492" s="99"/>
      <c r="C492" s="389"/>
      <c r="D492" s="394"/>
      <c r="E492" s="398"/>
      <c r="F492" s="441"/>
      <c r="G492" s="327"/>
      <c r="H492" s="342"/>
      <c r="I492" s="341"/>
      <c r="J492" s="342"/>
      <c r="K492" s="266" t="s">
        <v>46</v>
      </c>
      <c r="L492" s="182" t="s">
        <v>659</v>
      </c>
      <c r="M492" s="327"/>
      <c r="N492" s="327"/>
      <c r="O492" s="330"/>
      <c r="P492" s="270"/>
      <c r="Q492" s="61"/>
      <c r="R492" s="61"/>
      <c r="S492" s="61"/>
      <c r="T492" s="290"/>
      <c r="U492" s="325"/>
      <c r="V492" s="325"/>
      <c r="W492" s="325"/>
      <c r="X492" s="325"/>
      <c r="Y492" s="325"/>
      <c r="Z492" s="325"/>
      <c r="AA492" s="325"/>
      <c r="AB492" s="325"/>
      <c r="AC492" s="325"/>
      <c r="AD492" s="325"/>
      <c r="AE492" s="325"/>
      <c r="AF492" s="325"/>
      <c r="AG492" s="325"/>
      <c r="AH492" s="291"/>
    </row>
    <row r="493" spans="2:34" ht="35.1" customHeight="1" x14ac:dyDescent="0.25">
      <c r="B493" s="99"/>
      <c r="C493" s="389"/>
      <c r="D493" s="394"/>
      <c r="E493" s="398"/>
      <c r="F493" s="441"/>
      <c r="G493" s="327"/>
      <c r="H493" s="342"/>
      <c r="I493" s="341"/>
      <c r="J493" s="342"/>
      <c r="K493" s="266" t="s">
        <v>48</v>
      </c>
      <c r="L493" s="182" t="s">
        <v>660</v>
      </c>
      <c r="M493" s="327"/>
      <c r="N493" s="327"/>
      <c r="O493" s="330"/>
      <c r="P493" s="270"/>
      <c r="Q493" s="61"/>
      <c r="R493" s="61"/>
      <c r="S493" s="61"/>
      <c r="T493" s="290"/>
      <c r="U493" s="325"/>
      <c r="V493" s="325"/>
      <c r="W493" s="325"/>
      <c r="X493" s="325"/>
      <c r="Y493" s="325"/>
      <c r="Z493" s="325"/>
      <c r="AA493" s="325"/>
      <c r="AB493" s="325"/>
      <c r="AC493" s="325"/>
      <c r="AD493" s="325"/>
      <c r="AE493" s="325"/>
      <c r="AF493" s="325"/>
      <c r="AG493" s="325"/>
      <c r="AH493" s="291"/>
    </row>
    <row r="494" spans="2:34" ht="35.1" customHeight="1" x14ac:dyDescent="0.25">
      <c r="B494" s="99"/>
      <c r="C494" s="389"/>
      <c r="D494" s="394"/>
      <c r="E494" s="398"/>
      <c r="F494" s="441"/>
      <c r="G494" s="327"/>
      <c r="H494" s="342"/>
      <c r="I494" s="341"/>
      <c r="J494" s="342"/>
      <c r="K494" s="266" t="s">
        <v>50</v>
      </c>
      <c r="L494" s="182" t="s">
        <v>661</v>
      </c>
      <c r="M494" s="327"/>
      <c r="N494" s="327"/>
      <c r="O494" s="330"/>
      <c r="P494" s="270"/>
      <c r="Q494" s="61"/>
      <c r="R494" s="61"/>
      <c r="S494" s="61"/>
      <c r="T494" s="290"/>
      <c r="U494" s="325"/>
      <c r="V494" s="325"/>
      <c r="W494" s="325"/>
      <c r="X494" s="325"/>
      <c r="Y494" s="325"/>
      <c r="Z494" s="325"/>
      <c r="AA494" s="325"/>
      <c r="AB494" s="325"/>
      <c r="AC494" s="325"/>
      <c r="AD494" s="325"/>
      <c r="AE494" s="325"/>
      <c r="AF494" s="325"/>
      <c r="AG494" s="325"/>
      <c r="AH494" s="291"/>
    </row>
    <row r="495" spans="2:34" ht="35.1" customHeight="1" x14ac:dyDescent="0.25">
      <c r="B495" s="99"/>
      <c r="C495" s="389"/>
      <c r="D495" s="394"/>
      <c r="E495" s="398"/>
      <c r="F495" s="441"/>
      <c r="G495" s="338"/>
      <c r="H495" s="331" t="s">
        <v>664</v>
      </c>
      <c r="I495" s="339" t="s">
        <v>665</v>
      </c>
      <c r="J495" s="331" t="s">
        <v>418</v>
      </c>
      <c r="K495" s="266" t="s">
        <v>41</v>
      </c>
      <c r="L495" s="182" t="s">
        <v>657</v>
      </c>
      <c r="M495" s="328" t="s">
        <v>304</v>
      </c>
      <c r="N495" s="326">
        <v>85</v>
      </c>
      <c r="O495" s="329"/>
      <c r="P495" s="270"/>
      <c r="Q495" s="61"/>
      <c r="R495" s="61"/>
      <c r="S495" s="61"/>
      <c r="T495" s="290"/>
      <c r="U495" s="324"/>
      <c r="V495" s="324"/>
      <c r="W495" s="324"/>
      <c r="X495" s="324"/>
      <c r="Y495" s="324"/>
      <c r="Z495" s="324"/>
      <c r="AA495" s="324">
        <f>IF($N$495="","",$N$495)</f>
        <v>85</v>
      </c>
      <c r="AB495" s="324"/>
      <c r="AC495" s="324"/>
      <c r="AD495" s="324"/>
      <c r="AE495" s="324"/>
      <c r="AF495" s="324"/>
      <c r="AG495" s="324"/>
      <c r="AH495" s="291"/>
    </row>
    <row r="496" spans="2:34" ht="35.1" customHeight="1" x14ac:dyDescent="0.25">
      <c r="B496" s="99"/>
      <c r="C496" s="389"/>
      <c r="D496" s="394"/>
      <c r="E496" s="398"/>
      <c r="F496" s="441"/>
      <c r="G496" s="327"/>
      <c r="H496" s="342"/>
      <c r="I496" s="341"/>
      <c r="J496" s="342"/>
      <c r="K496" s="266" t="s">
        <v>44</v>
      </c>
      <c r="L496" s="182" t="s">
        <v>658</v>
      </c>
      <c r="M496" s="327"/>
      <c r="N496" s="327"/>
      <c r="O496" s="330"/>
      <c r="P496" s="270"/>
      <c r="Q496" s="61"/>
      <c r="R496" s="61"/>
      <c r="S496" s="61"/>
      <c r="T496" s="290"/>
      <c r="U496" s="325"/>
      <c r="V496" s="325"/>
      <c r="W496" s="325"/>
      <c r="X496" s="325"/>
      <c r="Y496" s="325"/>
      <c r="Z496" s="325"/>
      <c r="AA496" s="325"/>
      <c r="AB496" s="325"/>
      <c r="AC496" s="325"/>
      <c r="AD496" s="325"/>
      <c r="AE496" s="325"/>
      <c r="AF496" s="325"/>
      <c r="AG496" s="325"/>
      <c r="AH496" s="291"/>
    </row>
    <row r="497" spans="2:34" ht="35.1" customHeight="1" x14ac:dyDescent="0.25">
      <c r="B497" s="99"/>
      <c r="C497" s="389"/>
      <c r="D497" s="394"/>
      <c r="E497" s="398"/>
      <c r="F497" s="441"/>
      <c r="G497" s="327"/>
      <c r="H497" s="342"/>
      <c r="I497" s="341"/>
      <c r="J497" s="342"/>
      <c r="K497" s="266" t="s">
        <v>46</v>
      </c>
      <c r="L497" s="182" t="s">
        <v>659</v>
      </c>
      <c r="M497" s="327"/>
      <c r="N497" s="327"/>
      <c r="O497" s="330"/>
      <c r="P497" s="270"/>
      <c r="Q497" s="61"/>
      <c r="R497" s="61"/>
      <c r="S497" s="61"/>
      <c r="T497" s="290"/>
      <c r="U497" s="325"/>
      <c r="V497" s="325"/>
      <c r="W497" s="325"/>
      <c r="X497" s="325"/>
      <c r="Y497" s="325"/>
      <c r="Z497" s="325"/>
      <c r="AA497" s="325"/>
      <c r="AB497" s="325"/>
      <c r="AC497" s="325"/>
      <c r="AD497" s="325"/>
      <c r="AE497" s="325"/>
      <c r="AF497" s="325"/>
      <c r="AG497" s="325"/>
      <c r="AH497" s="291"/>
    </row>
    <row r="498" spans="2:34" ht="35.1" customHeight="1" x14ac:dyDescent="0.25">
      <c r="B498" s="99"/>
      <c r="C498" s="389"/>
      <c r="D498" s="394"/>
      <c r="E498" s="398"/>
      <c r="F498" s="441"/>
      <c r="G498" s="327"/>
      <c r="H498" s="342"/>
      <c r="I498" s="341"/>
      <c r="J498" s="342"/>
      <c r="K498" s="266" t="s">
        <v>48</v>
      </c>
      <c r="L498" s="182" t="s">
        <v>660</v>
      </c>
      <c r="M498" s="327"/>
      <c r="N498" s="327"/>
      <c r="O498" s="330"/>
      <c r="P498" s="270"/>
      <c r="Q498" s="61"/>
      <c r="R498" s="61"/>
      <c r="S498" s="61"/>
      <c r="T498" s="290"/>
      <c r="U498" s="325"/>
      <c r="V498" s="325"/>
      <c r="W498" s="325"/>
      <c r="X498" s="325"/>
      <c r="Y498" s="325"/>
      <c r="Z498" s="325"/>
      <c r="AA498" s="325"/>
      <c r="AB498" s="325"/>
      <c r="AC498" s="325"/>
      <c r="AD498" s="325"/>
      <c r="AE498" s="325"/>
      <c r="AF498" s="325"/>
      <c r="AG498" s="325"/>
      <c r="AH498" s="291"/>
    </row>
    <row r="499" spans="2:34" ht="35.1" customHeight="1" x14ac:dyDescent="0.25">
      <c r="B499" s="99"/>
      <c r="C499" s="389"/>
      <c r="D499" s="394"/>
      <c r="E499" s="398"/>
      <c r="F499" s="441"/>
      <c r="G499" s="327"/>
      <c r="H499" s="342"/>
      <c r="I499" s="341"/>
      <c r="J499" s="342"/>
      <c r="K499" s="266" t="s">
        <v>50</v>
      </c>
      <c r="L499" s="182" t="s">
        <v>661</v>
      </c>
      <c r="M499" s="327"/>
      <c r="N499" s="327"/>
      <c r="O499" s="330"/>
      <c r="P499" s="270"/>
      <c r="Q499" s="61"/>
      <c r="R499" s="61"/>
      <c r="S499" s="61"/>
      <c r="T499" s="290"/>
      <c r="U499" s="325"/>
      <c r="V499" s="325"/>
      <c r="W499" s="325"/>
      <c r="X499" s="325"/>
      <c r="Y499" s="325"/>
      <c r="Z499" s="325"/>
      <c r="AA499" s="325"/>
      <c r="AB499" s="325"/>
      <c r="AC499" s="325"/>
      <c r="AD499" s="325"/>
      <c r="AE499" s="325"/>
      <c r="AF499" s="325"/>
      <c r="AG499" s="325"/>
      <c r="AH499" s="291"/>
    </row>
    <row r="500" spans="2:34" ht="35.1" customHeight="1" x14ac:dyDescent="0.25">
      <c r="B500" s="99"/>
      <c r="C500" s="389"/>
      <c r="D500" s="394"/>
      <c r="E500" s="398"/>
      <c r="F500" s="441"/>
      <c r="G500" s="338"/>
      <c r="H500" s="331" t="s">
        <v>666</v>
      </c>
      <c r="I500" s="339" t="s">
        <v>667</v>
      </c>
      <c r="J500" s="331" t="s">
        <v>418</v>
      </c>
      <c r="K500" s="266" t="s">
        <v>41</v>
      </c>
      <c r="L500" s="182" t="s">
        <v>657</v>
      </c>
      <c r="M500" s="328" t="s">
        <v>304</v>
      </c>
      <c r="N500" s="326">
        <v>85</v>
      </c>
      <c r="O500" s="329"/>
      <c r="P500" s="270"/>
      <c r="Q500" s="61"/>
      <c r="R500" s="61"/>
      <c r="S500" s="61"/>
      <c r="T500" s="290"/>
      <c r="U500" s="324"/>
      <c r="V500" s="324"/>
      <c r="W500" s="324"/>
      <c r="X500" s="324"/>
      <c r="Y500" s="324">
        <f>IF($N$500="","",$N$500)</f>
        <v>85</v>
      </c>
      <c r="Z500" s="324"/>
      <c r="AA500" s="324"/>
      <c r="AB500" s="324"/>
      <c r="AC500" s="324"/>
      <c r="AD500" s="324"/>
      <c r="AE500" s="324"/>
      <c r="AF500" s="324"/>
      <c r="AG500" s="324"/>
      <c r="AH500" s="291"/>
    </row>
    <row r="501" spans="2:34" ht="35.1" customHeight="1" x14ac:dyDescent="0.25">
      <c r="B501" s="99"/>
      <c r="C501" s="389"/>
      <c r="D501" s="394"/>
      <c r="E501" s="398"/>
      <c r="F501" s="441"/>
      <c r="G501" s="327"/>
      <c r="H501" s="342"/>
      <c r="I501" s="341"/>
      <c r="J501" s="342"/>
      <c r="K501" s="266" t="s">
        <v>44</v>
      </c>
      <c r="L501" s="182" t="s">
        <v>658</v>
      </c>
      <c r="M501" s="327"/>
      <c r="N501" s="327"/>
      <c r="O501" s="330"/>
      <c r="P501" s="270"/>
      <c r="Q501" s="61"/>
      <c r="R501" s="61"/>
      <c r="S501" s="61"/>
      <c r="T501" s="290"/>
      <c r="U501" s="325"/>
      <c r="V501" s="325"/>
      <c r="W501" s="325"/>
      <c r="X501" s="325"/>
      <c r="Y501" s="325"/>
      <c r="Z501" s="325"/>
      <c r="AA501" s="325"/>
      <c r="AB501" s="325"/>
      <c r="AC501" s="325"/>
      <c r="AD501" s="325"/>
      <c r="AE501" s="325"/>
      <c r="AF501" s="325"/>
      <c r="AG501" s="325"/>
      <c r="AH501" s="291"/>
    </row>
    <row r="502" spans="2:34" ht="35.1" customHeight="1" x14ac:dyDescent="0.25">
      <c r="B502" s="99"/>
      <c r="C502" s="389"/>
      <c r="D502" s="394"/>
      <c r="E502" s="398"/>
      <c r="F502" s="441"/>
      <c r="G502" s="327"/>
      <c r="H502" s="342"/>
      <c r="I502" s="341"/>
      <c r="J502" s="342"/>
      <c r="K502" s="266" t="s">
        <v>46</v>
      </c>
      <c r="L502" s="182" t="s">
        <v>659</v>
      </c>
      <c r="M502" s="327"/>
      <c r="N502" s="327"/>
      <c r="O502" s="330"/>
      <c r="P502" s="270"/>
      <c r="Q502" s="61"/>
      <c r="R502" s="61"/>
      <c r="S502" s="61"/>
      <c r="T502" s="290"/>
      <c r="U502" s="325"/>
      <c r="V502" s="325"/>
      <c r="W502" s="325"/>
      <c r="X502" s="325"/>
      <c r="Y502" s="325"/>
      <c r="Z502" s="325"/>
      <c r="AA502" s="325"/>
      <c r="AB502" s="325"/>
      <c r="AC502" s="325"/>
      <c r="AD502" s="325"/>
      <c r="AE502" s="325"/>
      <c r="AF502" s="325"/>
      <c r="AG502" s="325"/>
      <c r="AH502" s="291"/>
    </row>
    <row r="503" spans="2:34" ht="35.1" customHeight="1" x14ac:dyDescent="0.25">
      <c r="B503" s="99"/>
      <c r="C503" s="389"/>
      <c r="D503" s="394"/>
      <c r="E503" s="398"/>
      <c r="F503" s="441"/>
      <c r="G503" s="327"/>
      <c r="H503" s="342"/>
      <c r="I503" s="341"/>
      <c r="J503" s="342"/>
      <c r="K503" s="266" t="s">
        <v>48</v>
      </c>
      <c r="L503" s="182" t="s">
        <v>660</v>
      </c>
      <c r="M503" s="327"/>
      <c r="N503" s="327"/>
      <c r="O503" s="330"/>
      <c r="P503" s="270"/>
      <c r="Q503" s="61"/>
      <c r="R503" s="61"/>
      <c r="S503" s="61"/>
      <c r="T503" s="290"/>
      <c r="U503" s="325"/>
      <c r="V503" s="325"/>
      <c r="W503" s="325"/>
      <c r="X503" s="325"/>
      <c r="Y503" s="325"/>
      <c r="Z503" s="325"/>
      <c r="AA503" s="325"/>
      <c r="AB503" s="325"/>
      <c r="AC503" s="325"/>
      <c r="AD503" s="325"/>
      <c r="AE503" s="325"/>
      <c r="AF503" s="325"/>
      <c r="AG503" s="325"/>
      <c r="AH503" s="291"/>
    </row>
    <row r="504" spans="2:34" ht="35.1" customHeight="1" x14ac:dyDescent="0.25">
      <c r="B504" s="99"/>
      <c r="C504" s="389"/>
      <c r="D504" s="394"/>
      <c r="E504" s="398"/>
      <c r="F504" s="441"/>
      <c r="G504" s="327"/>
      <c r="H504" s="342"/>
      <c r="I504" s="341"/>
      <c r="J504" s="342"/>
      <c r="K504" s="266" t="s">
        <v>50</v>
      </c>
      <c r="L504" s="182" t="s">
        <v>661</v>
      </c>
      <c r="M504" s="327"/>
      <c r="N504" s="327"/>
      <c r="O504" s="330"/>
      <c r="P504" s="270"/>
      <c r="Q504" s="61"/>
      <c r="R504" s="61"/>
      <c r="S504" s="61"/>
      <c r="T504" s="290"/>
      <c r="U504" s="325"/>
      <c r="V504" s="325"/>
      <c r="W504" s="325"/>
      <c r="X504" s="325"/>
      <c r="Y504" s="325"/>
      <c r="Z504" s="325"/>
      <c r="AA504" s="325"/>
      <c r="AB504" s="325"/>
      <c r="AC504" s="325"/>
      <c r="AD504" s="325"/>
      <c r="AE504" s="325"/>
      <c r="AF504" s="325"/>
      <c r="AG504" s="325"/>
      <c r="AH504" s="291"/>
    </row>
    <row r="505" spans="2:34" ht="35.1" customHeight="1" x14ac:dyDescent="0.25">
      <c r="B505" s="99"/>
      <c r="C505" s="389"/>
      <c r="D505" s="394"/>
      <c r="E505" s="398"/>
      <c r="F505" s="441"/>
      <c r="G505" s="338"/>
      <c r="H505" s="331" t="s">
        <v>668</v>
      </c>
      <c r="I505" s="339" t="s">
        <v>669</v>
      </c>
      <c r="J505" s="331" t="s">
        <v>418</v>
      </c>
      <c r="K505" s="266" t="s">
        <v>41</v>
      </c>
      <c r="L505" s="182" t="s">
        <v>657</v>
      </c>
      <c r="M505" s="328" t="s">
        <v>304</v>
      </c>
      <c r="N505" s="326">
        <v>85</v>
      </c>
      <c r="O505" s="329"/>
      <c r="P505" s="270"/>
      <c r="Q505" s="61"/>
      <c r="R505" s="61"/>
      <c r="S505" s="61"/>
      <c r="T505" s="290"/>
      <c r="U505" s="324"/>
      <c r="V505" s="324"/>
      <c r="W505" s="324"/>
      <c r="X505" s="324"/>
      <c r="Y505" s="324"/>
      <c r="Z505" s="324"/>
      <c r="AA505" s="324"/>
      <c r="AB505" s="324"/>
      <c r="AC505" s="324"/>
      <c r="AD505" s="324"/>
      <c r="AE505" s="324">
        <f>IF($N$505="","",$N$505)</f>
        <v>85</v>
      </c>
      <c r="AF505" s="324"/>
      <c r="AG505" s="324"/>
      <c r="AH505" s="291"/>
    </row>
    <row r="506" spans="2:34" ht="35.1" customHeight="1" x14ac:dyDescent="0.25">
      <c r="B506" s="99"/>
      <c r="C506" s="389"/>
      <c r="D506" s="394"/>
      <c r="E506" s="398"/>
      <c r="F506" s="441"/>
      <c r="G506" s="327"/>
      <c r="H506" s="342"/>
      <c r="I506" s="341"/>
      <c r="J506" s="342"/>
      <c r="K506" s="266" t="s">
        <v>44</v>
      </c>
      <c r="L506" s="182" t="s">
        <v>658</v>
      </c>
      <c r="M506" s="327"/>
      <c r="N506" s="327"/>
      <c r="O506" s="330"/>
      <c r="P506" s="270"/>
      <c r="Q506" s="61"/>
      <c r="R506" s="61"/>
      <c r="S506" s="61"/>
      <c r="T506" s="290"/>
      <c r="U506" s="325"/>
      <c r="V506" s="325"/>
      <c r="W506" s="325"/>
      <c r="X506" s="325"/>
      <c r="Y506" s="325"/>
      <c r="Z506" s="325"/>
      <c r="AA506" s="325"/>
      <c r="AB506" s="325"/>
      <c r="AC506" s="325"/>
      <c r="AD506" s="325"/>
      <c r="AE506" s="325"/>
      <c r="AF506" s="325"/>
      <c r="AG506" s="325"/>
      <c r="AH506" s="291"/>
    </row>
    <row r="507" spans="2:34" ht="35.1" customHeight="1" x14ac:dyDescent="0.25">
      <c r="B507" s="99"/>
      <c r="C507" s="389"/>
      <c r="D507" s="394"/>
      <c r="E507" s="398"/>
      <c r="F507" s="441"/>
      <c r="G507" s="327"/>
      <c r="H507" s="342"/>
      <c r="I507" s="341"/>
      <c r="J507" s="342"/>
      <c r="K507" s="266" t="s">
        <v>46</v>
      </c>
      <c r="L507" s="182" t="s">
        <v>659</v>
      </c>
      <c r="M507" s="327"/>
      <c r="N507" s="327"/>
      <c r="O507" s="330"/>
      <c r="P507" s="270"/>
      <c r="Q507" s="61"/>
      <c r="R507" s="61"/>
      <c r="S507" s="61"/>
      <c r="T507" s="290"/>
      <c r="U507" s="325"/>
      <c r="V507" s="325"/>
      <c r="W507" s="325"/>
      <c r="X507" s="325"/>
      <c r="Y507" s="325"/>
      <c r="Z507" s="325"/>
      <c r="AA507" s="325"/>
      <c r="AB507" s="325"/>
      <c r="AC507" s="325"/>
      <c r="AD507" s="325"/>
      <c r="AE507" s="325"/>
      <c r="AF507" s="325"/>
      <c r="AG507" s="325"/>
      <c r="AH507" s="291"/>
    </row>
    <row r="508" spans="2:34" ht="35.1" customHeight="1" x14ac:dyDescent="0.25">
      <c r="B508" s="99"/>
      <c r="C508" s="389"/>
      <c r="D508" s="394"/>
      <c r="E508" s="398"/>
      <c r="F508" s="441"/>
      <c r="G508" s="327"/>
      <c r="H508" s="342"/>
      <c r="I508" s="341"/>
      <c r="J508" s="342"/>
      <c r="K508" s="266" t="s">
        <v>48</v>
      </c>
      <c r="L508" s="182" t="s">
        <v>660</v>
      </c>
      <c r="M508" s="327"/>
      <c r="N508" s="327"/>
      <c r="O508" s="330"/>
      <c r="P508" s="270"/>
      <c r="Q508" s="61"/>
      <c r="R508" s="61"/>
      <c r="S508" s="61"/>
      <c r="T508" s="290"/>
      <c r="U508" s="325"/>
      <c r="V508" s="325"/>
      <c r="W508" s="325"/>
      <c r="X508" s="325"/>
      <c r="Y508" s="325"/>
      <c r="Z508" s="325"/>
      <c r="AA508" s="325"/>
      <c r="AB508" s="325"/>
      <c r="AC508" s="325"/>
      <c r="AD508" s="325"/>
      <c r="AE508" s="325"/>
      <c r="AF508" s="325"/>
      <c r="AG508" s="325"/>
      <c r="AH508" s="291"/>
    </row>
    <row r="509" spans="2:34" ht="35.1" customHeight="1" x14ac:dyDescent="0.25">
      <c r="B509" s="99"/>
      <c r="C509" s="389"/>
      <c r="D509" s="394"/>
      <c r="E509" s="398"/>
      <c r="F509" s="441"/>
      <c r="G509" s="327"/>
      <c r="H509" s="342"/>
      <c r="I509" s="341"/>
      <c r="J509" s="342"/>
      <c r="K509" s="266" t="s">
        <v>50</v>
      </c>
      <c r="L509" s="182" t="s">
        <v>661</v>
      </c>
      <c r="M509" s="327"/>
      <c r="N509" s="327"/>
      <c r="O509" s="330"/>
      <c r="P509" s="270"/>
      <c r="Q509" s="61"/>
      <c r="R509" s="61"/>
      <c r="S509" s="61"/>
      <c r="T509" s="290"/>
      <c r="U509" s="325"/>
      <c r="V509" s="325"/>
      <c r="W509" s="325"/>
      <c r="X509" s="325"/>
      <c r="Y509" s="325"/>
      <c r="Z509" s="325"/>
      <c r="AA509" s="325"/>
      <c r="AB509" s="325"/>
      <c r="AC509" s="325"/>
      <c r="AD509" s="325"/>
      <c r="AE509" s="325"/>
      <c r="AF509" s="325"/>
      <c r="AG509" s="325"/>
      <c r="AH509" s="291"/>
    </row>
    <row r="510" spans="2:34" ht="35.1" customHeight="1" x14ac:dyDescent="0.25">
      <c r="B510" s="99"/>
      <c r="C510" s="389"/>
      <c r="D510" s="394"/>
      <c r="E510" s="398"/>
      <c r="F510" s="441"/>
      <c r="G510" s="338"/>
      <c r="H510" s="331" t="s">
        <v>670</v>
      </c>
      <c r="I510" s="339" t="s">
        <v>671</v>
      </c>
      <c r="J510" s="331" t="s">
        <v>418</v>
      </c>
      <c r="K510" s="266" t="s">
        <v>41</v>
      </c>
      <c r="L510" s="182" t="s">
        <v>657</v>
      </c>
      <c r="M510" s="328" t="s">
        <v>304</v>
      </c>
      <c r="N510" s="326">
        <v>85</v>
      </c>
      <c r="O510" s="329"/>
      <c r="P510" s="270"/>
      <c r="Q510" s="61"/>
      <c r="R510" s="61"/>
      <c r="S510" s="61"/>
      <c r="T510" s="290"/>
      <c r="U510" s="324">
        <f>IF($N$510="","",$N$510)</f>
        <v>85</v>
      </c>
      <c r="V510" s="324"/>
      <c r="W510" s="324"/>
      <c r="X510" s="324"/>
      <c r="Y510" s="324"/>
      <c r="Z510" s="324"/>
      <c r="AA510" s="324"/>
      <c r="AB510" s="324"/>
      <c r="AC510" s="324"/>
      <c r="AD510" s="324"/>
      <c r="AE510" s="324"/>
      <c r="AF510" s="324"/>
      <c r="AG510" s="324"/>
      <c r="AH510" s="291"/>
    </row>
    <row r="511" spans="2:34" ht="35.1" customHeight="1" x14ac:dyDescent="0.25">
      <c r="B511" s="99"/>
      <c r="C511" s="389"/>
      <c r="D511" s="394"/>
      <c r="E511" s="398"/>
      <c r="F511" s="441"/>
      <c r="G511" s="327"/>
      <c r="H511" s="342"/>
      <c r="I511" s="341"/>
      <c r="J511" s="342"/>
      <c r="K511" s="266" t="s">
        <v>44</v>
      </c>
      <c r="L511" s="182" t="s">
        <v>658</v>
      </c>
      <c r="M511" s="327"/>
      <c r="N511" s="327"/>
      <c r="O511" s="330"/>
      <c r="P511" s="270"/>
      <c r="Q511" s="61"/>
      <c r="R511" s="61"/>
      <c r="S511" s="61"/>
      <c r="T511" s="290"/>
      <c r="U511" s="325"/>
      <c r="V511" s="325"/>
      <c r="W511" s="325"/>
      <c r="X511" s="325"/>
      <c r="Y511" s="325"/>
      <c r="Z511" s="325"/>
      <c r="AA511" s="325"/>
      <c r="AB511" s="325"/>
      <c r="AC511" s="325"/>
      <c r="AD511" s="325"/>
      <c r="AE511" s="325"/>
      <c r="AF511" s="325"/>
      <c r="AG511" s="325"/>
      <c r="AH511" s="291"/>
    </row>
    <row r="512" spans="2:34" ht="35.1" customHeight="1" x14ac:dyDescent="0.25">
      <c r="B512" s="99"/>
      <c r="C512" s="389"/>
      <c r="D512" s="394"/>
      <c r="E512" s="398"/>
      <c r="F512" s="441"/>
      <c r="G512" s="327"/>
      <c r="H512" s="342"/>
      <c r="I512" s="341"/>
      <c r="J512" s="342"/>
      <c r="K512" s="266" t="s">
        <v>46</v>
      </c>
      <c r="L512" s="182" t="s">
        <v>659</v>
      </c>
      <c r="M512" s="327"/>
      <c r="N512" s="327"/>
      <c r="O512" s="330"/>
      <c r="P512" s="270"/>
      <c r="Q512" s="61"/>
      <c r="R512" s="61"/>
      <c r="S512" s="61"/>
      <c r="T512" s="290"/>
      <c r="U512" s="325"/>
      <c r="V512" s="325"/>
      <c r="W512" s="325"/>
      <c r="X512" s="325"/>
      <c r="Y512" s="325"/>
      <c r="Z512" s="325"/>
      <c r="AA512" s="325"/>
      <c r="AB512" s="325"/>
      <c r="AC512" s="325"/>
      <c r="AD512" s="325"/>
      <c r="AE512" s="325"/>
      <c r="AF512" s="325"/>
      <c r="AG512" s="325"/>
      <c r="AH512" s="291"/>
    </row>
    <row r="513" spans="2:34" ht="35.1" customHeight="1" x14ac:dyDescent="0.25">
      <c r="B513" s="99"/>
      <c r="C513" s="389"/>
      <c r="D513" s="394"/>
      <c r="E513" s="398"/>
      <c r="F513" s="441"/>
      <c r="G513" s="327"/>
      <c r="H513" s="342"/>
      <c r="I513" s="341"/>
      <c r="J513" s="342"/>
      <c r="K513" s="266" t="s">
        <v>48</v>
      </c>
      <c r="L513" s="182" t="s">
        <v>660</v>
      </c>
      <c r="M513" s="327"/>
      <c r="N513" s="327"/>
      <c r="O513" s="330"/>
      <c r="P513" s="270"/>
      <c r="Q513" s="61"/>
      <c r="R513" s="61"/>
      <c r="S513" s="61"/>
      <c r="T513" s="290"/>
      <c r="U513" s="325"/>
      <c r="V513" s="325"/>
      <c r="W513" s="325"/>
      <c r="X513" s="325"/>
      <c r="Y513" s="325"/>
      <c r="Z513" s="325"/>
      <c r="AA513" s="325"/>
      <c r="AB513" s="325"/>
      <c r="AC513" s="325"/>
      <c r="AD513" s="325"/>
      <c r="AE513" s="325"/>
      <c r="AF513" s="325"/>
      <c r="AG513" s="325"/>
      <c r="AH513" s="291"/>
    </row>
    <row r="514" spans="2:34" ht="35.1" customHeight="1" x14ac:dyDescent="0.25">
      <c r="B514" s="99"/>
      <c r="C514" s="389"/>
      <c r="D514" s="394"/>
      <c r="E514" s="398"/>
      <c r="F514" s="441"/>
      <c r="G514" s="327"/>
      <c r="H514" s="342"/>
      <c r="I514" s="341"/>
      <c r="J514" s="342"/>
      <c r="K514" s="266" t="s">
        <v>50</v>
      </c>
      <c r="L514" s="182" t="s">
        <v>661</v>
      </c>
      <c r="M514" s="327"/>
      <c r="N514" s="327"/>
      <c r="O514" s="330"/>
      <c r="P514" s="270"/>
      <c r="Q514" s="61"/>
      <c r="R514" s="61"/>
      <c r="S514" s="61"/>
      <c r="T514" s="290"/>
      <c r="U514" s="325"/>
      <c r="V514" s="325"/>
      <c r="W514" s="325"/>
      <c r="X514" s="325"/>
      <c r="Y514" s="325"/>
      <c r="Z514" s="325"/>
      <c r="AA514" s="325"/>
      <c r="AB514" s="325"/>
      <c r="AC514" s="325"/>
      <c r="AD514" s="325"/>
      <c r="AE514" s="325"/>
      <c r="AF514" s="325"/>
      <c r="AG514" s="325"/>
      <c r="AH514" s="291"/>
    </row>
    <row r="515" spans="2:34" ht="39.75" customHeight="1" x14ac:dyDescent="0.25">
      <c r="B515" s="99"/>
      <c r="C515" s="389"/>
      <c r="D515" s="394"/>
      <c r="E515" s="398"/>
      <c r="F515" s="441"/>
      <c r="G515" s="338">
        <v>56</v>
      </c>
      <c r="H515" s="339" t="s">
        <v>672</v>
      </c>
      <c r="I515" s="343"/>
      <c r="J515" s="331" t="s">
        <v>673</v>
      </c>
      <c r="K515" s="266" t="s">
        <v>41</v>
      </c>
      <c r="L515" s="240" t="s">
        <v>674</v>
      </c>
      <c r="M515" s="328" t="s">
        <v>129</v>
      </c>
      <c r="N515" s="326">
        <v>85</v>
      </c>
      <c r="O515" s="329"/>
      <c r="P515" s="270"/>
      <c r="Q515" s="61"/>
      <c r="R515" s="61"/>
      <c r="S515" s="61"/>
      <c r="T515" s="290"/>
      <c r="U515" s="324"/>
      <c r="V515" s="324"/>
      <c r="W515" s="324">
        <f>IF($N$515="","",$N$515)</f>
        <v>85</v>
      </c>
      <c r="X515" s="324"/>
      <c r="Y515" s="324"/>
      <c r="Z515" s="324"/>
      <c r="AA515" s="324">
        <f>IF($N$515="","",$N$515)</f>
        <v>85</v>
      </c>
      <c r="AB515" s="324"/>
      <c r="AC515" s="324"/>
      <c r="AD515" s="324"/>
      <c r="AE515" s="324"/>
      <c r="AF515" s="324">
        <f>IF($N$515="","",$N$515)</f>
        <v>85</v>
      </c>
      <c r="AG515" s="324"/>
      <c r="AH515" s="291"/>
    </row>
    <row r="516" spans="2:34" ht="39.75" customHeight="1" x14ac:dyDescent="0.25">
      <c r="B516" s="99"/>
      <c r="C516" s="389"/>
      <c r="D516" s="394"/>
      <c r="E516" s="398"/>
      <c r="F516" s="441"/>
      <c r="G516" s="327"/>
      <c r="H516" s="341"/>
      <c r="I516" s="343"/>
      <c r="J516" s="342"/>
      <c r="K516" s="266" t="s">
        <v>44</v>
      </c>
      <c r="L516" s="182" t="s">
        <v>675</v>
      </c>
      <c r="M516" s="327"/>
      <c r="N516" s="327"/>
      <c r="O516" s="330"/>
      <c r="P516" s="270"/>
      <c r="Q516" s="61"/>
      <c r="R516" s="61"/>
      <c r="S516" s="61"/>
      <c r="T516" s="290"/>
      <c r="U516" s="325"/>
      <c r="V516" s="325"/>
      <c r="W516" s="325"/>
      <c r="X516" s="325"/>
      <c r="Y516" s="325"/>
      <c r="Z516" s="325"/>
      <c r="AA516" s="325"/>
      <c r="AB516" s="325"/>
      <c r="AC516" s="325"/>
      <c r="AD516" s="325"/>
      <c r="AE516" s="325"/>
      <c r="AF516" s="325"/>
      <c r="AG516" s="325"/>
      <c r="AH516" s="291"/>
    </row>
    <row r="517" spans="2:34" ht="39.75" customHeight="1" x14ac:dyDescent="0.25">
      <c r="B517" s="99"/>
      <c r="C517" s="389"/>
      <c r="D517" s="394"/>
      <c r="E517" s="398"/>
      <c r="F517" s="441"/>
      <c r="G517" s="327"/>
      <c r="H517" s="341"/>
      <c r="I517" s="343"/>
      <c r="J517" s="342"/>
      <c r="K517" s="266" t="s">
        <v>46</v>
      </c>
      <c r="L517" s="182" t="s">
        <v>676</v>
      </c>
      <c r="M517" s="327"/>
      <c r="N517" s="327"/>
      <c r="O517" s="330"/>
      <c r="P517" s="270"/>
      <c r="Q517" s="61"/>
      <c r="R517" s="61"/>
      <c r="S517" s="61"/>
      <c r="T517" s="290"/>
      <c r="U517" s="325"/>
      <c r="V517" s="325"/>
      <c r="W517" s="325"/>
      <c r="X517" s="325"/>
      <c r="Y517" s="325"/>
      <c r="Z517" s="325"/>
      <c r="AA517" s="325"/>
      <c r="AB517" s="325"/>
      <c r="AC517" s="325"/>
      <c r="AD517" s="325"/>
      <c r="AE517" s="325"/>
      <c r="AF517" s="325"/>
      <c r="AG517" s="325"/>
      <c r="AH517" s="291"/>
    </row>
    <row r="518" spans="2:34" ht="39.75" customHeight="1" x14ac:dyDescent="0.25">
      <c r="B518" s="99"/>
      <c r="C518" s="389"/>
      <c r="D518" s="394"/>
      <c r="E518" s="398"/>
      <c r="F518" s="441"/>
      <c r="G518" s="327"/>
      <c r="H518" s="341"/>
      <c r="I518" s="343"/>
      <c r="J518" s="342"/>
      <c r="K518" s="266" t="s">
        <v>48</v>
      </c>
      <c r="L518" s="182" t="s">
        <v>677</v>
      </c>
      <c r="M518" s="327"/>
      <c r="N518" s="327"/>
      <c r="O518" s="330"/>
      <c r="P518" s="270"/>
      <c r="Q518" s="61"/>
      <c r="R518" s="61"/>
      <c r="S518" s="61"/>
      <c r="T518" s="290"/>
      <c r="U518" s="325"/>
      <c r="V518" s="325"/>
      <c r="W518" s="325"/>
      <c r="X518" s="325"/>
      <c r="Y518" s="325"/>
      <c r="Z518" s="325"/>
      <c r="AA518" s="325"/>
      <c r="AB518" s="325"/>
      <c r="AC518" s="325"/>
      <c r="AD518" s="325"/>
      <c r="AE518" s="325"/>
      <c r="AF518" s="325"/>
      <c r="AG518" s="325"/>
      <c r="AH518" s="291"/>
    </row>
    <row r="519" spans="2:34" ht="39.75" customHeight="1" x14ac:dyDescent="0.25">
      <c r="B519" s="99"/>
      <c r="C519" s="389"/>
      <c r="D519" s="394"/>
      <c r="E519" s="398"/>
      <c r="F519" s="441"/>
      <c r="G519" s="327"/>
      <c r="H519" s="341"/>
      <c r="I519" s="343"/>
      <c r="J519" s="342"/>
      <c r="K519" s="266" t="s">
        <v>50</v>
      </c>
      <c r="L519" s="182" t="s">
        <v>678</v>
      </c>
      <c r="M519" s="327"/>
      <c r="N519" s="327"/>
      <c r="O519" s="330"/>
      <c r="P519" s="270"/>
      <c r="Q519" s="61"/>
      <c r="R519" s="61"/>
      <c r="S519" s="61"/>
      <c r="T519" s="290"/>
      <c r="U519" s="325"/>
      <c r="V519" s="325"/>
      <c r="W519" s="325"/>
      <c r="X519" s="325"/>
      <c r="Y519" s="325"/>
      <c r="Z519" s="325"/>
      <c r="AA519" s="325"/>
      <c r="AB519" s="325"/>
      <c r="AC519" s="325"/>
      <c r="AD519" s="325"/>
      <c r="AE519" s="325"/>
      <c r="AF519" s="325"/>
      <c r="AG519" s="325"/>
      <c r="AH519" s="291"/>
    </row>
    <row r="520" spans="2:34" ht="39.75" customHeight="1" x14ac:dyDescent="0.25">
      <c r="B520" s="99"/>
      <c r="C520" s="389"/>
      <c r="D520" s="394"/>
      <c r="E520" s="398"/>
      <c r="F520" s="441"/>
      <c r="G520" s="338">
        <v>57</v>
      </c>
      <c r="H520" s="339" t="s">
        <v>679</v>
      </c>
      <c r="I520" s="343"/>
      <c r="J520" s="331" t="s">
        <v>680</v>
      </c>
      <c r="K520" s="266" t="s">
        <v>41</v>
      </c>
      <c r="L520" s="182" t="s">
        <v>681</v>
      </c>
      <c r="M520" s="328" t="s">
        <v>129</v>
      </c>
      <c r="N520" s="326">
        <v>85</v>
      </c>
      <c r="O520" s="329"/>
      <c r="P520" s="270"/>
      <c r="Q520" s="61"/>
      <c r="R520" s="61"/>
      <c r="S520" s="61"/>
      <c r="T520" s="290"/>
      <c r="U520" s="324"/>
      <c r="V520" s="324"/>
      <c r="W520" s="324">
        <f>IF($N$520="","",$N$520)</f>
        <v>85</v>
      </c>
      <c r="X520" s="324">
        <f>IF($N$520="","",$N$520)</f>
        <v>85</v>
      </c>
      <c r="Y520" s="324"/>
      <c r="Z520" s="324">
        <f>IF($N$520="","",$N$520)</f>
        <v>85</v>
      </c>
      <c r="AA520" s="324"/>
      <c r="AB520" s="324"/>
      <c r="AC520" s="324"/>
      <c r="AD520" s="324"/>
      <c r="AE520" s="324"/>
      <c r="AF520" s="324"/>
      <c r="AG520" s="324"/>
      <c r="AH520" s="291"/>
    </row>
    <row r="521" spans="2:34" ht="39.75" customHeight="1" x14ac:dyDescent="0.25">
      <c r="B521" s="99"/>
      <c r="C521" s="389"/>
      <c r="D521" s="394"/>
      <c r="E521" s="398"/>
      <c r="F521" s="441"/>
      <c r="G521" s="327"/>
      <c r="H521" s="341"/>
      <c r="I521" s="343"/>
      <c r="J521" s="342"/>
      <c r="K521" s="266" t="s">
        <v>44</v>
      </c>
      <c r="L521" s="182" t="s">
        <v>682</v>
      </c>
      <c r="M521" s="327"/>
      <c r="N521" s="327"/>
      <c r="O521" s="330"/>
      <c r="P521" s="270"/>
      <c r="Q521" s="61"/>
      <c r="R521" s="61"/>
      <c r="S521" s="61"/>
      <c r="T521" s="290"/>
      <c r="U521" s="325"/>
      <c r="V521" s="325"/>
      <c r="W521" s="325"/>
      <c r="X521" s="325"/>
      <c r="Y521" s="325"/>
      <c r="Z521" s="325"/>
      <c r="AA521" s="325"/>
      <c r="AB521" s="325"/>
      <c r="AC521" s="325"/>
      <c r="AD521" s="325"/>
      <c r="AE521" s="325"/>
      <c r="AF521" s="325"/>
      <c r="AG521" s="325"/>
      <c r="AH521" s="291"/>
    </row>
    <row r="522" spans="2:34" ht="39.75" customHeight="1" x14ac:dyDescent="0.25">
      <c r="B522" s="99"/>
      <c r="C522" s="389"/>
      <c r="D522" s="394"/>
      <c r="E522" s="398"/>
      <c r="F522" s="441"/>
      <c r="G522" s="327"/>
      <c r="H522" s="341"/>
      <c r="I522" s="343"/>
      <c r="J522" s="342"/>
      <c r="K522" s="266" t="s">
        <v>46</v>
      </c>
      <c r="L522" s="182" t="s">
        <v>683</v>
      </c>
      <c r="M522" s="327"/>
      <c r="N522" s="327"/>
      <c r="O522" s="330"/>
      <c r="P522" s="270"/>
      <c r="Q522" s="61"/>
      <c r="R522" s="61"/>
      <c r="S522" s="61"/>
      <c r="T522" s="290"/>
      <c r="U522" s="325"/>
      <c r="V522" s="325"/>
      <c r="W522" s="325"/>
      <c r="X522" s="325"/>
      <c r="Y522" s="325"/>
      <c r="Z522" s="325"/>
      <c r="AA522" s="325"/>
      <c r="AB522" s="325"/>
      <c r="AC522" s="325"/>
      <c r="AD522" s="325"/>
      <c r="AE522" s="325"/>
      <c r="AF522" s="325"/>
      <c r="AG522" s="325"/>
      <c r="AH522" s="291"/>
    </row>
    <row r="523" spans="2:34" ht="54" customHeight="1" x14ac:dyDescent="0.25">
      <c r="B523" s="99"/>
      <c r="C523" s="389"/>
      <c r="D523" s="394"/>
      <c r="E523" s="398"/>
      <c r="F523" s="441"/>
      <c r="G523" s="327"/>
      <c r="H523" s="341"/>
      <c r="I523" s="343"/>
      <c r="J523" s="342"/>
      <c r="K523" s="266" t="s">
        <v>48</v>
      </c>
      <c r="L523" s="182" t="s">
        <v>684</v>
      </c>
      <c r="M523" s="327"/>
      <c r="N523" s="327"/>
      <c r="O523" s="330"/>
      <c r="P523" s="270"/>
      <c r="Q523" s="61"/>
      <c r="R523" s="61"/>
      <c r="S523" s="61"/>
      <c r="T523" s="290"/>
      <c r="U523" s="325"/>
      <c r="V523" s="325"/>
      <c r="W523" s="325"/>
      <c r="X523" s="325"/>
      <c r="Y523" s="325"/>
      <c r="Z523" s="325"/>
      <c r="AA523" s="325"/>
      <c r="AB523" s="325"/>
      <c r="AC523" s="325"/>
      <c r="AD523" s="325"/>
      <c r="AE523" s="325"/>
      <c r="AF523" s="325"/>
      <c r="AG523" s="325"/>
      <c r="AH523" s="291"/>
    </row>
    <row r="524" spans="2:34" ht="51.75" customHeight="1" x14ac:dyDescent="0.25">
      <c r="B524" s="99"/>
      <c r="C524" s="389"/>
      <c r="D524" s="394"/>
      <c r="E524" s="398"/>
      <c r="F524" s="441"/>
      <c r="G524" s="327"/>
      <c r="H524" s="341"/>
      <c r="I524" s="343"/>
      <c r="J524" s="342"/>
      <c r="K524" s="266" t="s">
        <v>50</v>
      </c>
      <c r="L524" s="182" t="s">
        <v>685</v>
      </c>
      <c r="M524" s="327"/>
      <c r="N524" s="327"/>
      <c r="O524" s="330"/>
      <c r="P524" s="270"/>
      <c r="Q524" s="61"/>
      <c r="R524" s="61"/>
      <c r="S524" s="61"/>
      <c r="T524" s="290"/>
      <c r="U524" s="325"/>
      <c r="V524" s="325"/>
      <c r="W524" s="325"/>
      <c r="X524" s="325"/>
      <c r="Y524" s="325"/>
      <c r="Z524" s="325"/>
      <c r="AA524" s="325"/>
      <c r="AB524" s="325"/>
      <c r="AC524" s="325"/>
      <c r="AD524" s="325"/>
      <c r="AE524" s="325"/>
      <c r="AF524" s="325"/>
      <c r="AG524" s="325"/>
      <c r="AH524" s="291"/>
    </row>
    <row r="525" spans="2:34" ht="39.75" customHeight="1" x14ac:dyDescent="0.25">
      <c r="B525" s="99"/>
      <c r="C525" s="389"/>
      <c r="D525" s="394"/>
      <c r="E525" s="398"/>
      <c r="F525" s="441"/>
      <c r="G525" s="338">
        <v>58</v>
      </c>
      <c r="H525" s="372" t="s">
        <v>686</v>
      </c>
      <c r="I525" s="373"/>
      <c r="J525" s="378" t="s">
        <v>687</v>
      </c>
      <c r="K525" s="266" t="s">
        <v>41</v>
      </c>
      <c r="L525" s="182" t="s">
        <v>688</v>
      </c>
      <c r="M525" s="328"/>
      <c r="N525" s="326">
        <v>85</v>
      </c>
      <c r="O525" s="329"/>
      <c r="P525" s="270"/>
      <c r="Q525" s="61"/>
      <c r="R525" s="61"/>
      <c r="S525" s="61"/>
      <c r="T525" s="290"/>
      <c r="U525" s="324"/>
      <c r="V525" s="324"/>
      <c r="W525" s="324"/>
      <c r="X525" s="324"/>
      <c r="Y525" s="324"/>
      <c r="Z525" s="324">
        <f>IF($N$530="","",$N$530)</f>
        <v>85</v>
      </c>
      <c r="AA525" s="324">
        <f>IF($N$530="","",$N$530)</f>
        <v>85</v>
      </c>
      <c r="AB525" s="324"/>
      <c r="AC525" s="324"/>
      <c r="AD525" s="324">
        <f>IF($N$530="","",$N$530)</f>
        <v>85</v>
      </c>
      <c r="AE525" s="324"/>
      <c r="AF525" s="324">
        <f>IF($N$530="","",$N$530)</f>
        <v>85</v>
      </c>
      <c r="AG525" s="324"/>
      <c r="AH525" s="291"/>
    </row>
    <row r="526" spans="2:34" ht="39.75" customHeight="1" x14ac:dyDescent="0.25">
      <c r="B526" s="99"/>
      <c r="C526" s="389"/>
      <c r="D526" s="394"/>
      <c r="E526" s="398"/>
      <c r="F526" s="441"/>
      <c r="G526" s="327"/>
      <c r="H526" s="374"/>
      <c r="I526" s="375"/>
      <c r="J526" s="379"/>
      <c r="K526" s="266" t="s">
        <v>44</v>
      </c>
      <c r="L526" s="182" t="s">
        <v>689</v>
      </c>
      <c r="M526" s="327"/>
      <c r="N526" s="327"/>
      <c r="O526" s="330"/>
      <c r="P526" s="270"/>
      <c r="Q526" s="61"/>
      <c r="R526" s="61"/>
      <c r="S526" s="61"/>
      <c r="T526" s="290"/>
      <c r="U526" s="325"/>
      <c r="V526" s="325"/>
      <c r="W526" s="325"/>
      <c r="X526" s="325"/>
      <c r="Y526" s="325"/>
      <c r="Z526" s="325"/>
      <c r="AA526" s="325"/>
      <c r="AB526" s="325"/>
      <c r="AC526" s="325"/>
      <c r="AD526" s="325"/>
      <c r="AE526" s="325"/>
      <c r="AF526" s="325"/>
      <c r="AG526" s="325"/>
      <c r="AH526" s="291"/>
    </row>
    <row r="527" spans="2:34" ht="39.75" customHeight="1" x14ac:dyDescent="0.25">
      <c r="B527" s="99"/>
      <c r="C527" s="389"/>
      <c r="D527" s="394"/>
      <c r="E527" s="398"/>
      <c r="F527" s="441"/>
      <c r="G527" s="327"/>
      <c r="H527" s="374"/>
      <c r="I527" s="375"/>
      <c r="J527" s="379"/>
      <c r="K527" s="266" t="s">
        <v>46</v>
      </c>
      <c r="L527" s="182" t="s">
        <v>690</v>
      </c>
      <c r="M527" s="327"/>
      <c r="N527" s="327"/>
      <c r="O527" s="330"/>
      <c r="P527" s="270"/>
      <c r="Q527" s="61"/>
      <c r="R527" s="61"/>
      <c r="S527" s="61"/>
      <c r="T527" s="290"/>
      <c r="U527" s="325"/>
      <c r="V527" s="325"/>
      <c r="W527" s="325"/>
      <c r="X527" s="325"/>
      <c r="Y527" s="325"/>
      <c r="Z527" s="325"/>
      <c r="AA527" s="325"/>
      <c r="AB527" s="325"/>
      <c r="AC527" s="325"/>
      <c r="AD527" s="325"/>
      <c r="AE527" s="325"/>
      <c r="AF527" s="325"/>
      <c r="AG527" s="325"/>
      <c r="AH527" s="291"/>
    </row>
    <row r="528" spans="2:34" ht="39.75" customHeight="1" x14ac:dyDescent="0.25">
      <c r="B528" s="99"/>
      <c r="C528" s="389"/>
      <c r="D528" s="394"/>
      <c r="E528" s="398"/>
      <c r="F528" s="441"/>
      <c r="G528" s="327"/>
      <c r="H528" s="374"/>
      <c r="I528" s="375"/>
      <c r="J528" s="379"/>
      <c r="K528" s="266" t="s">
        <v>48</v>
      </c>
      <c r="L528" s="182" t="s">
        <v>691</v>
      </c>
      <c r="M528" s="327"/>
      <c r="N528" s="327"/>
      <c r="O528" s="330"/>
      <c r="P528" s="270"/>
      <c r="Q528" s="61"/>
      <c r="R528" s="61"/>
      <c r="S528" s="61"/>
      <c r="T528" s="290"/>
      <c r="U528" s="325"/>
      <c r="V528" s="325"/>
      <c r="W528" s="325"/>
      <c r="X528" s="325"/>
      <c r="Y528" s="325"/>
      <c r="Z528" s="325"/>
      <c r="AA528" s="325"/>
      <c r="AB528" s="325"/>
      <c r="AC528" s="325"/>
      <c r="AD528" s="325"/>
      <c r="AE528" s="325"/>
      <c r="AF528" s="325"/>
      <c r="AG528" s="325"/>
      <c r="AH528" s="291"/>
    </row>
    <row r="529" spans="2:34" ht="11.25" customHeight="1" x14ac:dyDescent="0.25">
      <c r="B529" s="99"/>
      <c r="C529" s="389"/>
      <c r="D529" s="394"/>
      <c r="E529" s="398"/>
      <c r="F529" s="441"/>
      <c r="G529" s="327"/>
      <c r="H529" s="376"/>
      <c r="I529" s="377"/>
      <c r="J529" s="380"/>
      <c r="K529" s="266" t="s">
        <v>50</v>
      </c>
      <c r="L529" s="182" t="s">
        <v>692</v>
      </c>
      <c r="M529" s="327"/>
      <c r="N529" s="327"/>
      <c r="O529" s="330"/>
      <c r="P529" s="270"/>
      <c r="Q529" s="61"/>
      <c r="R529" s="61"/>
      <c r="S529" s="61"/>
      <c r="T529" s="290"/>
      <c r="U529" s="325"/>
      <c r="V529" s="325"/>
      <c r="W529" s="325"/>
      <c r="X529" s="325"/>
      <c r="Y529" s="325"/>
      <c r="Z529" s="325"/>
      <c r="AA529" s="325"/>
      <c r="AB529" s="325"/>
      <c r="AC529" s="325"/>
      <c r="AD529" s="325"/>
      <c r="AE529" s="325"/>
      <c r="AF529" s="325"/>
      <c r="AG529" s="325"/>
      <c r="AH529" s="291"/>
    </row>
    <row r="530" spans="2:34" ht="12" x14ac:dyDescent="0.25">
      <c r="B530" s="99"/>
      <c r="C530" s="389"/>
      <c r="D530" s="394"/>
      <c r="E530" s="398"/>
      <c r="F530" s="441"/>
      <c r="G530" s="338">
        <v>59</v>
      </c>
      <c r="H530" s="372" t="s">
        <v>693</v>
      </c>
      <c r="I530" s="373"/>
      <c r="J530" s="378" t="s">
        <v>298</v>
      </c>
      <c r="K530" s="266" t="s">
        <v>41</v>
      </c>
      <c r="L530" s="182" t="s">
        <v>694</v>
      </c>
      <c r="M530" s="328" t="s">
        <v>129</v>
      </c>
      <c r="N530" s="326">
        <v>85</v>
      </c>
      <c r="O530" s="329"/>
      <c r="P530" s="270"/>
      <c r="Q530" s="61"/>
      <c r="R530" s="61"/>
      <c r="S530" s="61"/>
      <c r="T530" s="290"/>
      <c r="U530" s="324">
        <f>IF($N$530="","",$N$530)</f>
        <v>85</v>
      </c>
      <c r="V530" s="324"/>
      <c r="W530" s="324"/>
      <c r="X530" s="324"/>
      <c r="Y530" s="324"/>
      <c r="Z530" s="324">
        <f>IF($N$530="","",$N$530)</f>
        <v>85</v>
      </c>
      <c r="AA530" s="324"/>
      <c r="AB530" s="324"/>
      <c r="AC530" s="324"/>
      <c r="AD530" s="324">
        <f>IF($N$530="","",$N$530)</f>
        <v>85</v>
      </c>
      <c r="AE530" s="324"/>
      <c r="AF530" s="324"/>
      <c r="AG530" s="324"/>
      <c r="AH530" s="291"/>
    </row>
    <row r="531" spans="2:34" ht="48" x14ac:dyDescent="0.25">
      <c r="B531" s="99"/>
      <c r="C531" s="389"/>
      <c r="D531" s="394"/>
      <c r="E531" s="398"/>
      <c r="F531" s="441"/>
      <c r="G531" s="327"/>
      <c r="H531" s="374"/>
      <c r="I531" s="375"/>
      <c r="J531" s="379"/>
      <c r="K531" s="266" t="s">
        <v>44</v>
      </c>
      <c r="L531" s="182" t="s">
        <v>695</v>
      </c>
      <c r="M531" s="327"/>
      <c r="N531" s="327"/>
      <c r="O531" s="330"/>
      <c r="P531" s="270"/>
      <c r="Q531" s="61"/>
      <c r="R531" s="61"/>
      <c r="S531" s="61"/>
      <c r="T531" s="290"/>
      <c r="U531" s="325"/>
      <c r="V531" s="325"/>
      <c r="W531" s="325"/>
      <c r="X531" s="325"/>
      <c r="Y531" s="325"/>
      <c r="Z531" s="325"/>
      <c r="AA531" s="325"/>
      <c r="AB531" s="325"/>
      <c r="AC531" s="325"/>
      <c r="AD531" s="325"/>
      <c r="AE531" s="325"/>
      <c r="AF531" s="325"/>
      <c r="AG531" s="325"/>
      <c r="AH531" s="291"/>
    </row>
    <row r="532" spans="2:34" ht="36" x14ac:dyDescent="0.25">
      <c r="B532" s="99"/>
      <c r="C532" s="389"/>
      <c r="D532" s="394"/>
      <c r="E532" s="398"/>
      <c r="F532" s="441"/>
      <c r="G532" s="327"/>
      <c r="H532" s="374"/>
      <c r="I532" s="375"/>
      <c r="J532" s="379"/>
      <c r="K532" s="266" t="s">
        <v>46</v>
      </c>
      <c r="L532" s="182" t="s">
        <v>696</v>
      </c>
      <c r="M532" s="327"/>
      <c r="N532" s="327"/>
      <c r="O532" s="330"/>
      <c r="P532" s="270"/>
      <c r="Q532" s="61"/>
      <c r="R532" s="61"/>
      <c r="S532" s="61"/>
      <c r="T532" s="290"/>
      <c r="U532" s="325"/>
      <c r="V532" s="325"/>
      <c r="W532" s="325"/>
      <c r="X532" s="325"/>
      <c r="Y532" s="325"/>
      <c r="Z532" s="325"/>
      <c r="AA532" s="325"/>
      <c r="AB532" s="325"/>
      <c r="AC532" s="325"/>
      <c r="AD532" s="325"/>
      <c r="AE532" s="325"/>
      <c r="AF532" s="325"/>
      <c r="AG532" s="325"/>
      <c r="AH532" s="291"/>
    </row>
    <row r="533" spans="2:34" ht="24" x14ac:dyDescent="0.25">
      <c r="B533" s="99"/>
      <c r="C533" s="389"/>
      <c r="D533" s="394"/>
      <c r="E533" s="398"/>
      <c r="F533" s="441"/>
      <c r="G533" s="327"/>
      <c r="H533" s="374"/>
      <c r="I533" s="375"/>
      <c r="J533" s="379"/>
      <c r="K533" s="266" t="s">
        <v>48</v>
      </c>
      <c r="L533" s="182" t="s">
        <v>697</v>
      </c>
      <c r="M533" s="327"/>
      <c r="N533" s="327"/>
      <c r="O533" s="330"/>
      <c r="P533" s="270"/>
      <c r="Q533" s="61"/>
      <c r="R533" s="61"/>
      <c r="S533" s="61"/>
      <c r="T533" s="290"/>
      <c r="U533" s="325"/>
      <c r="V533" s="325"/>
      <c r="W533" s="325"/>
      <c r="X533" s="325"/>
      <c r="Y533" s="325"/>
      <c r="Z533" s="325"/>
      <c r="AA533" s="325"/>
      <c r="AB533" s="325"/>
      <c r="AC533" s="325"/>
      <c r="AD533" s="325"/>
      <c r="AE533" s="325"/>
      <c r="AF533" s="325"/>
      <c r="AG533" s="325"/>
      <c r="AH533" s="291"/>
    </row>
    <row r="534" spans="2:34" ht="24" x14ac:dyDescent="0.25">
      <c r="B534" s="99"/>
      <c r="C534" s="389"/>
      <c r="D534" s="394"/>
      <c r="E534" s="398"/>
      <c r="F534" s="442"/>
      <c r="G534" s="327"/>
      <c r="H534" s="376"/>
      <c r="I534" s="377"/>
      <c r="J534" s="380"/>
      <c r="K534" s="266" t="s">
        <v>50</v>
      </c>
      <c r="L534" s="182" t="s">
        <v>698</v>
      </c>
      <c r="M534" s="327"/>
      <c r="N534" s="327"/>
      <c r="O534" s="330"/>
      <c r="P534" s="270"/>
      <c r="Q534" s="61"/>
      <c r="R534" s="61"/>
      <c r="S534" s="61"/>
      <c r="T534" s="290"/>
      <c r="U534" s="325"/>
      <c r="V534" s="325"/>
      <c r="W534" s="325"/>
      <c r="X534" s="325"/>
      <c r="Y534" s="325"/>
      <c r="Z534" s="325"/>
      <c r="AA534" s="325"/>
      <c r="AB534" s="325"/>
      <c r="AC534" s="325"/>
      <c r="AD534" s="325"/>
      <c r="AE534" s="325"/>
      <c r="AF534" s="325"/>
      <c r="AG534" s="325"/>
      <c r="AH534" s="291"/>
    </row>
    <row r="535" spans="2:34" ht="39.75" customHeight="1" x14ac:dyDescent="0.25">
      <c r="B535" s="99"/>
      <c r="C535" s="389"/>
      <c r="D535" s="394"/>
      <c r="E535" s="397" t="s">
        <v>699</v>
      </c>
      <c r="F535" s="440">
        <f>IF(SUM(N534:N549)=0,"",AVERAGE(N534:N549))</f>
        <v>90</v>
      </c>
      <c r="G535" s="338">
        <v>60</v>
      </c>
      <c r="H535" s="372" t="s">
        <v>700</v>
      </c>
      <c r="I535" s="373"/>
      <c r="J535" s="378" t="s">
        <v>701</v>
      </c>
      <c r="K535" s="266" t="s">
        <v>41</v>
      </c>
      <c r="L535" s="378" t="s">
        <v>702</v>
      </c>
      <c r="M535" s="328" t="s">
        <v>129</v>
      </c>
      <c r="N535" s="326">
        <v>90</v>
      </c>
      <c r="O535" s="329"/>
      <c r="P535" s="270"/>
      <c r="Q535" s="61"/>
      <c r="R535" s="61"/>
      <c r="S535" s="61"/>
      <c r="T535" s="290"/>
      <c r="U535" s="324"/>
      <c r="V535" s="324"/>
      <c r="W535" s="324">
        <f>IF($N$550="","",$N$550)</f>
        <v>85</v>
      </c>
      <c r="X535" s="324">
        <f>IF($N$550="","",$N$550)</f>
        <v>85</v>
      </c>
      <c r="Y535" s="324">
        <f>IF($N$550="","",$N$550)</f>
        <v>85</v>
      </c>
      <c r="Z535" s="324">
        <f>IF($N$550="","",$N$550)</f>
        <v>85</v>
      </c>
      <c r="AA535" s="324">
        <f>IF($N$550="","",$N$550)</f>
        <v>85</v>
      </c>
      <c r="AB535" s="324"/>
      <c r="AC535" s="324"/>
      <c r="AD535" s="324"/>
      <c r="AE535" s="324"/>
      <c r="AF535" s="324">
        <f>IF($N$550="","",$N$550)</f>
        <v>85</v>
      </c>
      <c r="AG535" s="324"/>
      <c r="AH535" s="291"/>
    </row>
    <row r="536" spans="2:34" ht="39.75" customHeight="1" x14ac:dyDescent="0.25">
      <c r="B536" s="99"/>
      <c r="C536" s="389"/>
      <c r="D536" s="394"/>
      <c r="E536" s="398"/>
      <c r="F536" s="441"/>
      <c r="G536" s="327"/>
      <c r="H536" s="374"/>
      <c r="I536" s="375"/>
      <c r="J536" s="379"/>
      <c r="K536" s="266" t="s">
        <v>44</v>
      </c>
      <c r="L536" s="379"/>
      <c r="M536" s="327"/>
      <c r="N536" s="327"/>
      <c r="O536" s="330"/>
      <c r="P536" s="270"/>
      <c r="Q536" s="61"/>
      <c r="R536" s="61"/>
      <c r="S536" s="61"/>
      <c r="T536" s="290"/>
      <c r="U536" s="325"/>
      <c r="V536" s="325"/>
      <c r="W536" s="325"/>
      <c r="X536" s="325"/>
      <c r="Y536" s="325"/>
      <c r="Z536" s="325"/>
      <c r="AA536" s="325"/>
      <c r="AB536" s="325"/>
      <c r="AC536" s="325"/>
      <c r="AD536" s="325"/>
      <c r="AE536" s="325"/>
      <c r="AF536" s="325"/>
      <c r="AG536" s="325"/>
      <c r="AH536" s="291"/>
    </row>
    <row r="537" spans="2:34" ht="39.75" customHeight="1" x14ac:dyDescent="0.25">
      <c r="B537" s="99"/>
      <c r="C537" s="389"/>
      <c r="D537" s="394"/>
      <c r="E537" s="398"/>
      <c r="F537" s="441"/>
      <c r="G537" s="327"/>
      <c r="H537" s="374"/>
      <c r="I537" s="375"/>
      <c r="J537" s="379"/>
      <c r="K537" s="266" t="s">
        <v>46</v>
      </c>
      <c r="L537" s="379"/>
      <c r="M537" s="327"/>
      <c r="N537" s="327"/>
      <c r="O537" s="330"/>
      <c r="P537" s="270"/>
      <c r="Q537" s="61"/>
      <c r="R537" s="61"/>
      <c r="S537" s="61"/>
      <c r="T537" s="290"/>
      <c r="U537" s="325"/>
      <c r="V537" s="325"/>
      <c r="W537" s="325"/>
      <c r="X537" s="325"/>
      <c r="Y537" s="325"/>
      <c r="Z537" s="325"/>
      <c r="AA537" s="325"/>
      <c r="AB537" s="325"/>
      <c r="AC537" s="325"/>
      <c r="AD537" s="325"/>
      <c r="AE537" s="325"/>
      <c r="AF537" s="325"/>
      <c r="AG537" s="325"/>
      <c r="AH537" s="291"/>
    </row>
    <row r="538" spans="2:34" ht="39.75" customHeight="1" x14ac:dyDescent="0.25">
      <c r="B538" s="99"/>
      <c r="C538" s="389"/>
      <c r="D538" s="394"/>
      <c r="E538" s="398"/>
      <c r="F538" s="441"/>
      <c r="G538" s="327"/>
      <c r="H538" s="374"/>
      <c r="I538" s="375"/>
      <c r="J538" s="379"/>
      <c r="K538" s="266" t="s">
        <v>48</v>
      </c>
      <c r="L538" s="379"/>
      <c r="M538" s="327"/>
      <c r="N538" s="327"/>
      <c r="O538" s="330"/>
      <c r="P538" s="270"/>
      <c r="Q538" s="61"/>
      <c r="R538" s="61"/>
      <c r="S538" s="61"/>
      <c r="T538" s="290"/>
      <c r="U538" s="325"/>
      <c r="V538" s="325"/>
      <c r="W538" s="325"/>
      <c r="X538" s="325"/>
      <c r="Y538" s="325"/>
      <c r="Z538" s="325"/>
      <c r="AA538" s="325"/>
      <c r="AB538" s="325"/>
      <c r="AC538" s="325"/>
      <c r="AD538" s="325"/>
      <c r="AE538" s="325"/>
      <c r="AF538" s="325"/>
      <c r="AG538" s="325"/>
      <c r="AH538" s="291"/>
    </row>
    <row r="539" spans="2:34" ht="39.75" customHeight="1" x14ac:dyDescent="0.25">
      <c r="B539" s="99"/>
      <c r="C539" s="389"/>
      <c r="D539" s="394"/>
      <c r="E539" s="398"/>
      <c r="F539" s="441"/>
      <c r="G539" s="327"/>
      <c r="H539" s="376"/>
      <c r="I539" s="377"/>
      <c r="J539" s="380"/>
      <c r="K539" s="266" t="s">
        <v>50</v>
      </c>
      <c r="L539" s="380"/>
      <c r="M539" s="327"/>
      <c r="N539" s="327"/>
      <c r="O539" s="330"/>
      <c r="P539" s="270"/>
      <c r="Q539" s="61"/>
      <c r="R539" s="61"/>
      <c r="S539" s="61"/>
      <c r="T539" s="290"/>
      <c r="U539" s="325"/>
      <c r="V539" s="325"/>
      <c r="W539" s="325"/>
      <c r="X539" s="325"/>
      <c r="Y539" s="325"/>
      <c r="Z539" s="325"/>
      <c r="AA539" s="325"/>
      <c r="AB539" s="325"/>
      <c r="AC539" s="325"/>
      <c r="AD539" s="325"/>
      <c r="AE539" s="325"/>
      <c r="AF539" s="325"/>
      <c r="AG539" s="325"/>
      <c r="AH539" s="291"/>
    </row>
    <row r="540" spans="2:34" ht="39.75" customHeight="1" x14ac:dyDescent="0.25">
      <c r="B540" s="99"/>
      <c r="C540" s="389"/>
      <c r="D540" s="394"/>
      <c r="E540" s="398"/>
      <c r="F540" s="441"/>
      <c r="G540" s="338">
        <v>61</v>
      </c>
      <c r="H540" s="461" t="s">
        <v>703</v>
      </c>
      <c r="I540" s="462"/>
      <c r="J540" s="467" t="s">
        <v>701</v>
      </c>
      <c r="K540" s="266" t="s">
        <v>41</v>
      </c>
      <c r="L540" s="267" t="s">
        <v>704</v>
      </c>
      <c r="M540" s="328" t="s">
        <v>129</v>
      </c>
      <c r="N540" s="326">
        <v>90</v>
      </c>
      <c r="O540" s="239"/>
      <c r="P540" s="270"/>
      <c r="Q540" s="61"/>
      <c r="R540" s="61"/>
      <c r="S540" s="61"/>
      <c r="T540" s="290"/>
      <c r="U540" s="324">
        <f>IF($N$540="","",$N$540)</f>
        <v>90</v>
      </c>
      <c r="V540" s="324">
        <f>IF($N$540="","",$N$540)</f>
        <v>90</v>
      </c>
      <c r="W540" s="324"/>
      <c r="X540" s="324"/>
      <c r="Y540" s="324"/>
      <c r="Z540" s="324">
        <f>IF($N$540="","",$N$540)</f>
        <v>90</v>
      </c>
      <c r="AA540" s="324"/>
      <c r="AB540" s="324"/>
      <c r="AC540" s="324"/>
      <c r="AD540" s="324"/>
      <c r="AE540" s="324"/>
      <c r="AF540" s="324"/>
      <c r="AG540" s="324"/>
      <c r="AH540" s="291"/>
    </row>
    <row r="541" spans="2:34" ht="39.75" customHeight="1" x14ac:dyDescent="0.25">
      <c r="B541" s="99"/>
      <c r="C541" s="389"/>
      <c r="D541" s="394"/>
      <c r="E541" s="398"/>
      <c r="F541" s="441"/>
      <c r="G541" s="327"/>
      <c r="H541" s="463"/>
      <c r="I541" s="464"/>
      <c r="J541" s="468"/>
      <c r="K541" s="266" t="s">
        <v>44</v>
      </c>
      <c r="L541" s="267" t="s">
        <v>705</v>
      </c>
      <c r="M541" s="327"/>
      <c r="N541" s="327"/>
      <c r="O541" s="239"/>
      <c r="P541" s="270"/>
      <c r="Q541" s="61"/>
      <c r="R541" s="61"/>
      <c r="S541" s="61"/>
      <c r="T541" s="290"/>
      <c r="U541" s="325"/>
      <c r="V541" s="325"/>
      <c r="W541" s="325"/>
      <c r="X541" s="325"/>
      <c r="Y541" s="325"/>
      <c r="Z541" s="325"/>
      <c r="AA541" s="325"/>
      <c r="AB541" s="325"/>
      <c r="AC541" s="325"/>
      <c r="AD541" s="325"/>
      <c r="AE541" s="325"/>
      <c r="AF541" s="325"/>
      <c r="AG541" s="325"/>
      <c r="AH541" s="291"/>
    </row>
    <row r="542" spans="2:34" ht="39.75" customHeight="1" x14ac:dyDescent="0.25">
      <c r="B542" s="99"/>
      <c r="C542" s="389"/>
      <c r="D542" s="394"/>
      <c r="E542" s="398"/>
      <c r="F542" s="441"/>
      <c r="G542" s="327"/>
      <c r="H542" s="463"/>
      <c r="I542" s="464"/>
      <c r="J542" s="468"/>
      <c r="K542" s="266" t="s">
        <v>46</v>
      </c>
      <c r="L542" s="267" t="s">
        <v>706</v>
      </c>
      <c r="M542" s="327"/>
      <c r="N542" s="327"/>
      <c r="O542" s="239"/>
      <c r="P542" s="270"/>
      <c r="Q542" s="61"/>
      <c r="R542" s="61"/>
      <c r="S542" s="61"/>
      <c r="T542" s="290"/>
      <c r="U542" s="325"/>
      <c r="V542" s="325"/>
      <c r="W542" s="325"/>
      <c r="X542" s="325"/>
      <c r="Y542" s="325"/>
      <c r="Z542" s="325"/>
      <c r="AA542" s="325"/>
      <c r="AB542" s="325"/>
      <c r="AC542" s="325"/>
      <c r="AD542" s="325"/>
      <c r="AE542" s="325"/>
      <c r="AF542" s="325"/>
      <c r="AG542" s="325"/>
      <c r="AH542" s="291"/>
    </row>
    <row r="543" spans="2:34" ht="39.75" customHeight="1" x14ac:dyDescent="0.25">
      <c r="B543" s="99"/>
      <c r="C543" s="389"/>
      <c r="D543" s="394"/>
      <c r="E543" s="398"/>
      <c r="F543" s="441"/>
      <c r="G543" s="327"/>
      <c r="H543" s="463"/>
      <c r="I543" s="464"/>
      <c r="J543" s="468"/>
      <c r="K543" s="266" t="s">
        <v>48</v>
      </c>
      <c r="L543" s="267" t="s">
        <v>707</v>
      </c>
      <c r="M543" s="327"/>
      <c r="N543" s="327"/>
      <c r="O543" s="239"/>
      <c r="P543" s="270"/>
      <c r="Q543" s="61"/>
      <c r="R543" s="61"/>
      <c r="S543" s="61"/>
      <c r="T543" s="290"/>
      <c r="U543" s="325"/>
      <c r="V543" s="325"/>
      <c r="W543" s="325"/>
      <c r="X543" s="325"/>
      <c r="Y543" s="325"/>
      <c r="Z543" s="325"/>
      <c r="AA543" s="325"/>
      <c r="AB543" s="325"/>
      <c r="AC543" s="325"/>
      <c r="AD543" s="325"/>
      <c r="AE543" s="325"/>
      <c r="AF543" s="325"/>
      <c r="AG543" s="325"/>
      <c r="AH543" s="291"/>
    </row>
    <row r="544" spans="2:34" ht="39.75" customHeight="1" x14ac:dyDescent="0.25">
      <c r="B544" s="99"/>
      <c r="C544" s="389"/>
      <c r="D544" s="394"/>
      <c r="E544" s="398"/>
      <c r="F544" s="441"/>
      <c r="G544" s="327"/>
      <c r="H544" s="465"/>
      <c r="I544" s="466"/>
      <c r="J544" s="469"/>
      <c r="K544" s="266" t="s">
        <v>50</v>
      </c>
      <c r="L544" s="267" t="s">
        <v>708</v>
      </c>
      <c r="M544" s="327"/>
      <c r="N544" s="327"/>
      <c r="O544" s="239"/>
      <c r="P544" s="270"/>
      <c r="Q544" s="61"/>
      <c r="R544" s="61"/>
      <c r="S544" s="61"/>
      <c r="T544" s="290"/>
      <c r="U544" s="325"/>
      <c r="V544" s="325"/>
      <c r="W544" s="325"/>
      <c r="X544" s="325"/>
      <c r="Y544" s="325"/>
      <c r="Z544" s="325"/>
      <c r="AA544" s="325"/>
      <c r="AB544" s="325"/>
      <c r="AC544" s="325"/>
      <c r="AD544" s="325"/>
      <c r="AE544" s="325"/>
      <c r="AF544" s="325"/>
      <c r="AG544" s="325"/>
      <c r="AH544" s="291"/>
    </row>
    <row r="545" spans="2:34" ht="39.75" customHeight="1" x14ac:dyDescent="0.25">
      <c r="B545" s="99"/>
      <c r="C545" s="389"/>
      <c r="D545" s="394"/>
      <c r="E545" s="398"/>
      <c r="F545" s="441"/>
      <c r="G545" s="338">
        <v>62</v>
      </c>
      <c r="H545" s="372" t="s">
        <v>709</v>
      </c>
      <c r="I545" s="373"/>
      <c r="J545" s="378" t="s">
        <v>710</v>
      </c>
      <c r="K545" s="266" t="s">
        <v>41</v>
      </c>
      <c r="L545" s="182" t="s">
        <v>711</v>
      </c>
      <c r="M545" s="328" t="s">
        <v>129</v>
      </c>
      <c r="N545" s="326">
        <v>90</v>
      </c>
      <c r="O545" s="239"/>
      <c r="P545" s="270"/>
      <c r="Q545" s="61"/>
      <c r="R545" s="61"/>
      <c r="S545" s="61"/>
      <c r="T545" s="290"/>
      <c r="U545" s="324">
        <f>IF($N$545="","",$N$545)</f>
        <v>90</v>
      </c>
      <c r="V545" s="324">
        <f>IF($N$545="","",$N$545)</f>
        <v>90</v>
      </c>
      <c r="W545" s="324"/>
      <c r="X545" s="324"/>
      <c r="Y545" s="324"/>
      <c r="Z545" s="324">
        <f>IF($N$545="","",$N$545)</f>
        <v>90</v>
      </c>
      <c r="AA545" s="324"/>
      <c r="AB545" s="324"/>
      <c r="AC545" s="324"/>
      <c r="AD545" s="324"/>
      <c r="AE545" s="324"/>
      <c r="AF545" s="324"/>
      <c r="AG545" s="324"/>
      <c r="AH545" s="291"/>
    </row>
    <row r="546" spans="2:34" ht="39.75" customHeight="1" x14ac:dyDescent="0.25">
      <c r="B546" s="99"/>
      <c r="C546" s="389"/>
      <c r="D546" s="394"/>
      <c r="E546" s="398"/>
      <c r="F546" s="441"/>
      <c r="G546" s="327"/>
      <c r="H546" s="374"/>
      <c r="I546" s="375"/>
      <c r="J546" s="379"/>
      <c r="K546" s="266" t="s">
        <v>44</v>
      </c>
      <c r="L546" s="182" t="s">
        <v>712</v>
      </c>
      <c r="M546" s="327"/>
      <c r="N546" s="327"/>
      <c r="O546" s="239"/>
      <c r="P546" s="270"/>
      <c r="Q546" s="61"/>
      <c r="R546" s="61"/>
      <c r="S546" s="61"/>
      <c r="T546" s="290"/>
      <c r="U546" s="325"/>
      <c r="V546" s="325"/>
      <c r="W546" s="325"/>
      <c r="X546" s="325"/>
      <c r="Y546" s="325"/>
      <c r="Z546" s="325"/>
      <c r="AA546" s="325"/>
      <c r="AB546" s="325"/>
      <c r="AC546" s="325"/>
      <c r="AD546" s="325"/>
      <c r="AE546" s="325"/>
      <c r="AF546" s="325"/>
      <c r="AG546" s="325"/>
      <c r="AH546" s="291"/>
    </row>
    <row r="547" spans="2:34" ht="39.75" customHeight="1" x14ac:dyDescent="0.25">
      <c r="B547" s="99"/>
      <c r="C547" s="389"/>
      <c r="D547" s="394"/>
      <c r="E547" s="398"/>
      <c r="F547" s="441"/>
      <c r="G547" s="327"/>
      <c r="H547" s="374"/>
      <c r="I547" s="375"/>
      <c r="J547" s="379"/>
      <c r="K547" s="266" t="s">
        <v>46</v>
      </c>
      <c r="L547" s="182" t="s">
        <v>713</v>
      </c>
      <c r="M547" s="327"/>
      <c r="N547" s="327"/>
      <c r="O547" s="239"/>
      <c r="P547" s="270"/>
      <c r="Q547" s="61"/>
      <c r="R547" s="61"/>
      <c r="S547" s="61"/>
      <c r="T547" s="290"/>
      <c r="U547" s="325"/>
      <c r="V547" s="325"/>
      <c r="W547" s="325"/>
      <c r="X547" s="325"/>
      <c r="Y547" s="325"/>
      <c r="Z547" s="325"/>
      <c r="AA547" s="325"/>
      <c r="AB547" s="325"/>
      <c r="AC547" s="325"/>
      <c r="AD547" s="325"/>
      <c r="AE547" s="325"/>
      <c r="AF547" s="325"/>
      <c r="AG547" s="325"/>
      <c r="AH547" s="291"/>
    </row>
    <row r="548" spans="2:34" ht="39.75" customHeight="1" x14ac:dyDescent="0.25">
      <c r="B548" s="99"/>
      <c r="C548" s="389"/>
      <c r="D548" s="394"/>
      <c r="E548" s="398"/>
      <c r="F548" s="441"/>
      <c r="G548" s="327"/>
      <c r="H548" s="374"/>
      <c r="I548" s="375"/>
      <c r="J548" s="379"/>
      <c r="K548" s="266" t="s">
        <v>48</v>
      </c>
      <c r="L548" s="182" t="s">
        <v>714</v>
      </c>
      <c r="M548" s="327"/>
      <c r="N548" s="327"/>
      <c r="O548" s="239"/>
      <c r="P548" s="270"/>
      <c r="Q548" s="61"/>
      <c r="R548" s="61"/>
      <c r="S548" s="61"/>
      <c r="T548" s="290"/>
      <c r="U548" s="325"/>
      <c r="V548" s="325"/>
      <c r="W548" s="325"/>
      <c r="X548" s="325"/>
      <c r="Y548" s="325"/>
      <c r="Z548" s="325"/>
      <c r="AA548" s="325"/>
      <c r="AB548" s="325"/>
      <c r="AC548" s="325"/>
      <c r="AD548" s="325"/>
      <c r="AE548" s="325"/>
      <c r="AF548" s="325"/>
      <c r="AG548" s="325"/>
      <c r="AH548" s="291"/>
    </row>
    <row r="549" spans="2:34" ht="39.75" customHeight="1" x14ac:dyDescent="0.25">
      <c r="B549" s="99"/>
      <c r="C549" s="389"/>
      <c r="D549" s="394"/>
      <c r="E549" s="399"/>
      <c r="F549" s="442"/>
      <c r="G549" s="327"/>
      <c r="H549" s="376"/>
      <c r="I549" s="377"/>
      <c r="J549" s="380"/>
      <c r="K549" s="266" t="s">
        <v>50</v>
      </c>
      <c r="L549" s="182" t="s">
        <v>715</v>
      </c>
      <c r="M549" s="327"/>
      <c r="N549" s="327"/>
      <c r="O549" s="239"/>
      <c r="P549" s="270"/>
      <c r="Q549" s="61"/>
      <c r="R549" s="61"/>
      <c r="S549" s="61"/>
      <c r="T549" s="290"/>
      <c r="U549" s="325"/>
      <c r="V549" s="325"/>
      <c r="W549" s="325"/>
      <c r="X549" s="325"/>
      <c r="Y549" s="325"/>
      <c r="Z549" s="325"/>
      <c r="AA549" s="325"/>
      <c r="AB549" s="325"/>
      <c r="AC549" s="325"/>
      <c r="AD549" s="325"/>
      <c r="AE549" s="325"/>
      <c r="AF549" s="325"/>
      <c r="AG549" s="325"/>
      <c r="AH549" s="291"/>
    </row>
    <row r="550" spans="2:34" ht="39.75" customHeight="1" x14ac:dyDescent="0.25">
      <c r="B550" s="99"/>
      <c r="C550" s="389"/>
      <c r="D550" s="394"/>
      <c r="E550" s="434" t="s">
        <v>716</v>
      </c>
      <c r="F550" s="437">
        <f>IF(SUM(N550:N554)=0,"",AVERAGE(N550:N554))</f>
        <v>85</v>
      </c>
      <c r="G550" s="338">
        <v>63</v>
      </c>
      <c r="H550" s="339" t="s">
        <v>717</v>
      </c>
      <c r="I550" s="343"/>
      <c r="J550" s="331" t="s">
        <v>718</v>
      </c>
      <c r="K550" s="266" t="s">
        <v>41</v>
      </c>
      <c r="L550" s="240" t="s">
        <v>719</v>
      </c>
      <c r="M550" s="328" t="s">
        <v>129</v>
      </c>
      <c r="N550" s="326">
        <v>85</v>
      </c>
      <c r="O550" s="329"/>
      <c r="P550" s="270"/>
      <c r="Q550" s="61"/>
      <c r="R550" s="61"/>
      <c r="S550" s="61"/>
      <c r="T550" s="290"/>
      <c r="U550" s="324"/>
      <c r="V550" s="324"/>
      <c r="W550" s="324">
        <f>IF($N$550="","",$N$550)</f>
        <v>85</v>
      </c>
      <c r="X550" s="324">
        <f>IF($N$550="","",$N$550)</f>
        <v>85</v>
      </c>
      <c r="Y550" s="324">
        <f>IF($N$550="","",$N$550)</f>
        <v>85</v>
      </c>
      <c r="Z550" s="324">
        <f>IF($N$550="","",$N$550)</f>
        <v>85</v>
      </c>
      <c r="AA550" s="324">
        <f>IF($N$550="","",$N$550)</f>
        <v>85</v>
      </c>
      <c r="AB550" s="324"/>
      <c r="AC550" s="324"/>
      <c r="AD550" s="324"/>
      <c r="AE550" s="324"/>
      <c r="AF550" s="324">
        <f>IF($N$550="","",$N$550)</f>
        <v>85</v>
      </c>
      <c r="AG550" s="324"/>
      <c r="AH550" s="291"/>
    </row>
    <row r="551" spans="2:34" ht="39.75" customHeight="1" x14ac:dyDescent="0.25">
      <c r="B551" s="99"/>
      <c r="C551" s="389"/>
      <c r="D551" s="394"/>
      <c r="E551" s="327"/>
      <c r="F551" s="436"/>
      <c r="G551" s="327"/>
      <c r="H551" s="341"/>
      <c r="I551" s="343"/>
      <c r="J551" s="342"/>
      <c r="K551" s="266" t="s">
        <v>44</v>
      </c>
      <c r="L551" s="182" t="s">
        <v>720</v>
      </c>
      <c r="M551" s="327"/>
      <c r="N551" s="327"/>
      <c r="O551" s="330"/>
      <c r="P551" s="270"/>
      <c r="Q551" s="61"/>
      <c r="R551" s="61"/>
      <c r="S551" s="61"/>
      <c r="T551" s="290"/>
      <c r="U551" s="325"/>
      <c r="V551" s="325"/>
      <c r="W551" s="325"/>
      <c r="X551" s="325"/>
      <c r="Y551" s="325"/>
      <c r="Z551" s="325"/>
      <c r="AA551" s="325"/>
      <c r="AB551" s="325"/>
      <c r="AC551" s="325"/>
      <c r="AD551" s="325"/>
      <c r="AE551" s="325"/>
      <c r="AF551" s="325"/>
      <c r="AG551" s="325"/>
      <c r="AH551" s="291"/>
    </row>
    <row r="552" spans="2:34" ht="39.75" customHeight="1" x14ac:dyDescent="0.25">
      <c r="B552" s="99"/>
      <c r="C552" s="389"/>
      <c r="D552" s="394"/>
      <c r="E552" s="327"/>
      <c r="F552" s="436"/>
      <c r="G552" s="327"/>
      <c r="H552" s="341"/>
      <c r="I552" s="343"/>
      <c r="J552" s="342"/>
      <c r="K552" s="266" t="s">
        <v>46</v>
      </c>
      <c r="L552" s="182" t="s">
        <v>721</v>
      </c>
      <c r="M552" s="327"/>
      <c r="N552" s="327"/>
      <c r="O552" s="330"/>
      <c r="P552" s="270"/>
      <c r="Q552" s="61"/>
      <c r="R552" s="61"/>
      <c r="S552" s="61"/>
      <c r="T552" s="290"/>
      <c r="U552" s="325"/>
      <c r="V552" s="325"/>
      <c r="W552" s="325"/>
      <c r="X552" s="325"/>
      <c r="Y552" s="325"/>
      <c r="Z552" s="325"/>
      <c r="AA552" s="325"/>
      <c r="AB552" s="325"/>
      <c r="AC552" s="325"/>
      <c r="AD552" s="325"/>
      <c r="AE552" s="325"/>
      <c r="AF552" s="325"/>
      <c r="AG552" s="325"/>
      <c r="AH552" s="291"/>
    </row>
    <row r="553" spans="2:34" ht="39.75" customHeight="1" x14ac:dyDescent="0.25">
      <c r="B553" s="99"/>
      <c r="C553" s="389"/>
      <c r="D553" s="394"/>
      <c r="E553" s="327"/>
      <c r="F553" s="436"/>
      <c r="G553" s="327"/>
      <c r="H553" s="341"/>
      <c r="I553" s="343"/>
      <c r="J553" s="342"/>
      <c r="K553" s="266" t="s">
        <v>48</v>
      </c>
      <c r="L553" s="182" t="s">
        <v>722</v>
      </c>
      <c r="M553" s="327"/>
      <c r="N553" s="327"/>
      <c r="O553" s="330"/>
      <c r="P553" s="270"/>
      <c r="Q553" s="61"/>
      <c r="R553" s="61"/>
      <c r="S553" s="61"/>
      <c r="T553" s="290"/>
      <c r="U553" s="325"/>
      <c r="V553" s="325"/>
      <c r="W553" s="325"/>
      <c r="X553" s="325"/>
      <c r="Y553" s="325"/>
      <c r="Z553" s="325"/>
      <c r="AA553" s="325"/>
      <c r="AB553" s="325"/>
      <c r="AC553" s="325"/>
      <c r="AD553" s="325"/>
      <c r="AE553" s="325"/>
      <c r="AF553" s="325"/>
      <c r="AG553" s="325"/>
      <c r="AH553" s="291"/>
    </row>
    <row r="554" spans="2:34" ht="39.75" customHeight="1" x14ac:dyDescent="0.25">
      <c r="B554" s="99"/>
      <c r="C554" s="389"/>
      <c r="D554" s="394"/>
      <c r="E554" s="327"/>
      <c r="F554" s="436"/>
      <c r="G554" s="327"/>
      <c r="H554" s="341"/>
      <c r="I554" s="343"/>
      <c r="J554" s="342"/>
      <c r="K554" s="266" t="s">
        <v>50</v>
      </c>
      <c r="L554" s="182" t="s">
        <v>723</v>
      </c>
      <c r="M554" s="327"/>
      <c r="N554" s="327"/>
      <c r="O554" s="330"/>
      <c r="P554" s="270"/>
      <c r="Q554" s="61"/>
      <c r="R554" s="61"/>
      <c r="S554" s="61"/>
      <c r="T554" s="290"/>
      <c r="U554" s="325"/>
      <c r="V554" s="325"/>
      <c r="W554" s="325"/>
      <c r="X554" s="325"/>
      <c r="Y554" s="325"/>
      <c r="Z554" s="325"/>
      <c r="AA554" s="325"/>
      <c r="AB554" s="325"/>
      <c r="AC554" s="325"/>
      <c r="AD554" s="325"/>
      <c r="AE554" s="325"/>
      <c r="AF554" s="325"/>
      <c r="AG554" s="325"/>
      <c r="AH554" s="291"/>
    </row>
    <row r="555" spans="2:34" ht="39.75" customHeight="1" x14ac:dyDescent="0.25">
      <c r="B555" s="99"/>
      <c r="C555" s="389"/>
      <c r="D555" s="394"/>
      <c r="E555" s="434" t="s">
        <v>724</v>
      </c>
      <c r="F555" s="437">
        <f>IF(SUM(N555:N559)=0,"",AVERAGE(N555:N559))</f>
        <v>85</v>
      </c>
      <c r="G555" s="338">
        <v>64</v>
      </c>
      <c r="H555" s="339" t="s">
        <v>725</v>
      </c>
      <c r="I555" s="343"/>
      <c r="J555" s="331" t="s">
        <v>726</v>
      </c>
      <c r="K555" s="266" t="s">
        <v>41</v>
      </c>
      <c r="L555" s="182" t="s">
        <v>727</v>
      </c>
      <c r="M555" s="328" t="s">
        <v>129</v>
      </c>
      <c r="N555" s="326">
        <v>85</v>
      </c>
      <c r="O555" s="329"/>
      <c r="P555" s="270"/>
      <c r="Q555" s="61"/>
      <c r="R555" s="61"/>
      <c r="S555" s="61"/>
      <c r="T555" s="290"/>
      <c r="U555" s="324"/>
      <c r="V555" s="324"/>
      <c r="W555" s="324"/>
      <c r="X555" s="324"/>
      <c r="Y555" s="324"/>
      <c r="Z555" s="324"/>
      <c r="AA555" s="324"/>
      <c r="AB555" s="324"/>
      <c r="AC555" s="324"/>
      <c r="AD555" s="324"/>
      <c r="AE555" s="324"/>
      <c r="AF555" s="347"/>
      <c r="AG555" s="324">
        <f>IF($N$555="","",$N$555)</f>
        <v>85</v>
      </c>
      <c r="AH555" s="291"/>
    </row>
    <row r="556" spans="2:34" ht="39.75" customHeight="1" x14ac:dyDescent="0.25">
      <c r="B556" s="99"/>
      <c r="C556" s="389"/>
      <c r="D556" s="394"/>
      <c r="E556" s="327"/>
      <c r="F556" s="436"/>
      <c r="G556" s="327"/>
      <c r="H556" s="341"/>
      <c r="I556" s="343"/>
      <c r="J556" s="342"/>
      <c r="K556" s="266" t="s">
        <v>44</v>
      </c>
      <c r="L556" s="182" t="s">
        <v>728</v>
      </c>
      <c r="M556" s="327"/>
      <c r="N556" s="327"/>
      <c r="O556" s="330"/>
      <c r="P556" s="270"/>
      <c r="Q556" s="61"/>
      <c r="R556" s="61"/>
      <c r="S556" s="61"/>
      <c r="T556" s="290"/>
      <c r="U556" s="325"/>
      <c r="V556" s="325"/>
      <c r="W556" s="325"/>
      <c r="X556" s="325"/>
      <c r="Y556" s="325"/>
      <c r="Z556" s="325"/>
      <c r="AA556" s="325"/>
      <c r="AB556" s="325"/>
      <c r="AC556" s="325"/>
      <c r="AD556" s="325"/>
      <c r="AE556" s="325"/>
      <c r="AF556" s="348"/>
      <c r="AG556" s="325"/>
      <c r="AH556" s="291"/>
    </row>
    <row r="557" spans="2:34" ht="39.75" customHeight="1" x14ac:dyDescent="0.25">
      <c r="B557" s="99"/>
      <c r="C557" s="389"/>
      <c r="D557" s="394"/>
      <c r="E557" s="327"/>
      <c r="F557" s="436"/>
      <c r="G557" s="327"/>
      <c r="H557" s="341"/>
      <c r="I557" s="343"/>
      <c r="J557" s="342"/>
      <c r="K557" s="266" t="s">
        <v>46</v>
      </c>
      <c r="L557" s="182" t="s">
        <v>729</v>
      </c>
      <c r="M557" s="327"/>
      <c r="N557" s="327"/>
      <c r="O557" s="330"/>
      <c r="P557" s="270"/>
      <c r="Q557" s="61"/>
      <c r="R557" s="61"/>
      <c r="S557" s="61"/>
      <c r="T557" s="290"/>
      <c r="U557" s="325"/>
      <c r="V557" s="325"/>
      <c r="W557" s="325"/>
      <c r="X557" s="325"/>
      <c r="Y557" s="325"/>
      <c r="Z557" s="325"/>
      <c r="AA557" s="325"/>
      <c r="AB557" s="325"/>
      <c r="AC557" s="325"/>
      <c r="AD557" s="325"/>
      <c r="AE557" s="325"/>
      <c r="AF557" s="348"/>
      <c r="AG557" s="325"/>
      <c r="AH557" s="291"/>
    </row>
    <row r="558" spans="2:34" ht="39.75" customHeight="1" x14ac:dyDescent="0.25">
      <c r="B558" s="99"/>
      <c r="C558" s="389"/>
      <c r="D558" s="394"/>
      <c r="E558" s="327"/>
      <c r="F558" s="436"/>
      <c r="G558" s="327"/>
      <c r="H558" s="341"/>
      <c r="I558" s="343"/>
      <c r="J558" s="342"/>
      <c r="K558" s="266" t="s">
        <v>48</v>
      </c>
      <c r="L558" s="182" t="s">
        <v>730</v>
      </c>
      <c r="M558" s="327"/>
      <c r="N558" s="327"/>
      <c r="O558" s="330"/>
      <c r="P558" s="270"/>
      <c r="Q558" s="61"/>
      <c r="R558" s="61"/>
      <c r="S558" s="61"/>
      <c r="T558" s="290"/>
      <c r="U558" s="325"/>
      <c r="V558" s="325"/>
      <c r="W558" s="325"/>
      <c r="X558" s="325"/>
      <c r="Y558" s="325"/>
      <c r="Z558" s="325"/>
      <c r="AA558" s="325"/>
      <c r="AB558" s="325"/>
      <c r="AC558" s="325"/>
      <c r="AD558" s="325"/>
      <c r="AE558" s="325"/>
      <c r="AF558" s="348"/>
      <c r="AG558" s="325"/>
      <c r="AH558" s="291"/>
    </row>
    <row r="559" spans="2:34" ht="39.75" customHeight="1" x14ac:dyDescent="0.25">
      <c r="B559" s="99"/>
      <c r="C559" s="389"/>
      <c r="D559" s="394"/>
      <c r="E559" s="327"/>
      <c r="F559" s="436"/>
      <c r="G559" s="327"/>
      <c r="H559" s="341"/>
      <c r="I559" s="343"/>
      <c r="J559" s="342"/>
      <c r="K559" s="266" t="s">
        <v>50</v>
      </c>
      <c r="L559" s="182" t="s">
        <v>731</v>
      </c>
      <c r="M559" s="327"/>
      <c r="N559" s="327"/>
      <c r="O559" s="330"/>
      <c r="P559" s="270"/>
      <c r="Q559" s="61"/>
      <c r="R559" s="61"/>
      <c r="S559" s="61"/>
      <c r="T559" s="290"/>
      <c r="U559" s="325"/>
      <c r="V559" s="325"/>
      <c r="W559" s="325"/>
      <c r="X559" s="325"/>
      <c r="Y559" s="325"/>
      <c r="Z559" s="325"/>
      <c r="AA559" s="325"/>
      <c r="AB559" s="325"/>
      <c r="AC559" s="325"/>
      <c r="AD559" s="325"/>
      <c r="AE559" s="325"/>
      <c r="AF559" s="349"/>
      <c r="AG559" s="325"/>
      <c r="AH559" s="291"/>
    </row>
    <row r="560" spans="2:34" ht="39.75" customHeight="1" x14ac:dyDescent="0.25">
      <c r="B560" s="99"/>
      <c r="C560" s="389"/>
      <c r="D560" s="394"/>
      <c r="E560" s="434" t="s">
        <v>732</v>
      </c>
      <c r="F560" s="437">
        <f>IF(SUM(N560:N564)=0,"",AVERAGE(N560:N564))</f>
        <v>85</v>
      </c>
      <c r="G560" s="338">
        <v>65</v>
      </c>
      <c r="H560" s="339" t="s">
        <v>733</v>
      </c>
      <c r="I560" s="343"/>
      <c r="J560" s="331" t="s">
        <v>734</v>
      </c>
      <c r="K560" s="266" t="s">
        <v>41</v>
      </c>
      <c r="L560" s="182" t="s">
        <v>735</v>
      </c>
      <c r="M560" s="328" t="s">
        <v>736</v>
      </c>
      <c r="N560" s="326">
        <v>85</v>
      </c>
      <c r="O560" s="329"/>
      <c r="P560" s="305"/>
      <c r="Q560" s="61"/>
      <c r="R560" s="61"/>
      <c r="S560" s="61"/>
      <c r="T560" s="290"/>
      <c r="U560" s="324"/>
      <c r="V560" s="324"/>
      <c r="W560" s="324"/>
      <c r="X560" s="324"/>
      <c r="Y560" s="324"/>
      <c r="Z560" s="324">
        <f>IF($N$560="","",$N$560)</f>
        <v>85</v>
      </c>
      <c r="AA560" s="324"/>
      <c r="AB560" s="324"/>
      <c r="AC560" s="324"/>
      <c r="AD560" s="324">
        <f>IF($N$560="","",$N$560)</f>
        <v>85</v>
      </c>
      <c r="AE560" s="324"/>
      <c r="AF560" s="324"/>
      <c r="AG560" s="324"/>
      <c r="AH560" s="291"/>
    </row>
    <row r="561" spans="2:34" ht="39.75" customHeight="1" x14ac:dyDescent="0.25">
      <c r="B561" s="99"/>
      <c r="C561" s="389"/>
      <c r="D561" s="394"/>
      <c r="E561" s="327"/>
      <c r="F561" s="436"/>
      <c r="G561" s="327"/>
      <c r="H561" s="341"/>
      <c r="I561" s="343"/>
      <c r="J561" s="342"/>
      <c r="K561" s="266" t="s">
        <v>44</v>
      </c>
      <c r="L561" s="182" t="s">
        <v>737</v>
      </c>
      <c r="M561" s="327"/>
      <c r="N561" s="327"/>
      <c r="O561" s="330"/>
      <c r="P561" s="305"/>
      <c r="Q561" s="61"/>
      <c r="R561" s="61"/>
      <c r="S561" s="61"/>
      <c r="T561" s="290"/>
      <c r="U561" s="325"/>
      <c r="V561" s="325"/>
      <c r="W561" s="325"/>
      <c r="X561" s="325"/>
      <c r="Y561" s="325"/>
      <c r="Z561" s="325"/>
      <c r="AA561" s="325"/>
      <c r="AB561" s="325"/>
      <c r="AC561" s="325"/>
      <c r="AD561" s="325"/>
      <c r="AE561" s="325"/>
      <c r="AF561" s="325"/>
      <c r="AG561" s="325"/>
      <c r="AH561" s="291"/>
    </row>
    <row r="562" spans="2:34" ht="39.75" customHeight="1" x14ac:dyDescent="0.25">
      <c r="B562" s="99"/>
      <c r="C562" s="389"/>
      <c r="D562" s="394"/>
      <c r="E562" s="327"/>
      <c r="F562" s="436"/>
      <c r="G562" s="327"/>
      <c r="H562" s="341"/>
      <c r="I562" s="343"/>
      <c r="J562" s="342"/>
      <c r="K562" s="266" t="s">
        <v>46</v>
      </c>
      <c r="L562" s="182" t="s">
        <v>738</v>
      </c>
      <c r="M562" s="327"/>
      <c r="N562" s="327"/>
      <c r="O562" s="330"/>
      <c r="P562" s="305"/>
      <c r="Q562" s="61"/>
      <c r="R562" s="61"/>
      <c r="S562" s="61"/>
      <c r="T562" s="290"/>
      <c r="U562" s="325"/>
      <c r="V562" s="325"/>
      <c r="W562" s="325"/>
      <c r="X562" s="325"/>
      <c r="Y562" s="325"/>
      <c r="Z562" s="325"/>
      <c r="AA562" s="325"/>
      <c r="AB562" s="325"/>
      <c r="AC562" s="325"/>
      <c r="AD562" s="325"/>
      <c r="AE562" s="325"/>
      <c r="AF562" s="325"/>
      <c r="AG562" s="325"/>
      <c r="AH562" s="291"/>
    </row>
    <row r="563" spans="2:34" ht="39.75" customHeight="1" x14ac:dyDescent="0.25">
      <c r="B563" s="99"/>
      <c r="C563" s="389"/>
      <c r="D563" s="394"/>
      <c r="E563" s="327"/>
      <c r="F563" s="436"/>
      <c r="G563" s="327"/>
      <c r="H563" s="341"/>
      <c r="I563" s="343"/>
      <c r="J563" s="342"/>
      <c r="K563" s="266" t="s">
        <v>48</v>
      </c>
      <c r="L563" s="182" t="s">
        <v>739</v>
      </c>
      <c r="M563" s="327"/>
      <c r="N563" s="327"/>
      <c r="O563" s="330"/>
      <c r="P563" s="305"/>
      <c r="Q563" s="61"/>
      <c r="R563" s="61"/>
      <c r="S563" s="61"/>
      <c r="T563" s="290"/>
      <c r="U563" s="325"/>
      <c r="V563" s="325"/>
      <c r="W563" s="325"/>
      <c r="X563" s="325"/>
      <c r="Y563" s="325"/>
      <c r="Z563" s="325"/>
      <c r="AA563" s="325"/>
      <c r="AB563" s="325"/>
      <c r="AC563" s="325"/>
      <c r="AD563" s="325"/>
      <c r="AE563" s="325"/>
      <c r="AF563" s="325"/>
      <c r="AG563" s="325"/>
      <c r="AH563" s="291"/>
    </row>
    <row r="564" spans="2:34" ht="39.75" customHeight="1" x14ac:dyDescent="0.25">
      <c r="B564" s="99"/>
      <c r="C564" s="389"/>
      <c r="D564" s="394"/>
      <c r="E564" s="327"/>
      <c r="F564" s="436"/>
      <c r="G564" s="327"/>
      <c r="H564" s="341"/>
      <c r="I564" s="343"/>
      <c r="J564" s="342"/>
      <c r="K564" s="266" t="s">
        <v>50</v>
      </c>
      <c r="L564" s="182" t="s">
        <v>740</v>
      </c>
      <c r="M564" s="327"/>
      <c r="N564" s="327"/>
      <c r="O564" s="330"/>
      <c r="P564" s="305"/>
      <c r="Q564" s="61"/>
      <c r="R564" s="61"/>
      <c r="S564" s="61"/>
      <c r="T564" s="290"/>
      <c r="U564" s="325"/>
      <c r="V564" s="325"/>
      <c r="W564" s="325"/>
      <c r="X564" s="325"/>
      <c r="Y564" s="325"/>
      <c r="Z564" s="325"/>
      <c r="AA564" s="325"/>
      <c r="AB564" s="325"/>
      <c r="AC564" s="325"/>
      <c r="AD564" s="325"/>
      <c r="AE564" s="325"/>
      <c r="AF564" s="325"/>
      <c r="AG564" s="325"/>
      <c r="AH564" s="291"/>
    </row>
    <row r="565" spans="2:34" ht="39.75" customHeight="1" x14ac:dyDescent="0.25">
      <c r="B565" s="99"/>
      <c r="C565" s="389"/>
      <c r="D565" s="394"/>
      <c r="E565" s="434" t="s">
        <v>741</v>
      </c>
      <c r="F565" s="437">
        <f>IF(SUM(N565:N594)=0,"",AVERAGE(N565:N594))</f>
        <v>55.833333333333336</v>
      </c>
      <c r="G565" s="338">
        <v>66</v>
      </c>
      <c r="H565" s="339" t="s">
        <v>742</v>
      </c>
      <c r="I565" s="343"/>
      <c r="J565" s="331" t="s">
        <v>743</v>
      </c>
      <c r="K565" s="266" t="s">
        <v>41</v>
      </c>
      <c r="L565" s="240" t="s">
        <v>744</v>
      </c>
      <c r="M565" s="328" t="s">
        <v>129</v>
      </c>
      <c r="N565" s="326">
        <v>85</v>
      </c>
      <c r="O565" s="329"/>
      <c r="P565" s="305"/>
      <c r="Q565" s="61"/>
      <c r="R565" s="61"/>
      <c r="S565" s="61"/>
      <c r="T565" s="290"/>
      <c r="U565" s="324"/>
      <c r="V565" s="324"/>
      <c r="W565" s="324">
        <f>IF($N$565="","",$N$565)</f>
        <v>85</v>
      </c>
      <c r="X565" s="324"/>
      <c r="Y565" s="324">
        <f>IF($N$565="","",$N$565)</f>
        <v>85</v>
      </c>
      <c r="Z565" s="324">
        <f>IF($N$565="","",$N$565)</f>
        <v>85</v>
      </c>
      <c r="AA565" s="324">
        <f>IF($N$565="","",$N$565)</f>
        <v>85</v>
      </c>
      <c r="AB565" s="324">
        <f>IF($N$565="","",$N$565)</f>
        <v>85</v>
      </c>
      <c r="AC565" s="324"/>
      <c r="AD565" s="324"/>
      <c r="AE565" s="324">
        <f>IF($N$565="","",$N$565)</f>
        <v>85</v>
      </c>
      <c r="AF565" s="324"/>
      <c r="AG565" s="324"/>
      <c r="AH565" s="291"/>
    </row>
    <row r="566" spans="2:34" ht="39.75" customHeight="1" x14ac:dyDescent="0.25">
      <c r="B566" s="99"/>
      <c r="C566" s="389"/>
      <c r="D566" s="394"/>
      <c r="E566" s="434"/>
      <c r="F566" s="437"/>
      <c r="G566" s="327"/>
      <c r="H566" s="341"/>
      <c r="I566" s="343"/>
      <c r="J566" s="342"/>
      <c r="K566" s="266" t="s">
        <v>44</v>
      </c>
      <c r="L566" s="182" t="s">
        <v>745</v>
      </c>
      <c r="M566" s="327"/>
      <c r="N566" s="327"/>
      <c r="O566" s="330"/>
      <c r="P566" s="305"/>
      <c r="Q566" s="61"/>
      <c r="R566" s="61"/>
      <c r="S566" s="61"/>
      <c r="T566" s="290"/>
      <c r="U566" s="325"/>
      <c r="V566" s="325"/>
      <c r="W566" s="325"/>
      <c r="X566" s="325"/>
      <c r="Y566" s="325"/>
      <c r="Z566" s="325"/>
      <c r="AA566" s="325"/>
      <c r="AB566" s="325"/>
      <c r="AC566" s="325"/>
      <c r="AD566" s="325"/>
      <c r="AE566" s="325"/>
      <c r="AF566" s="325"/>
      <c r="AG566" s="325"/>
      <c r="AH566" s="291"/>
    </row>
    <row r="567" spans="2:34" ht="39.75" customHeight="1" x14ac:dyDescent="0.25">
      <c r="B567" s="99"/>
      <c r="C567" s="389"/>
      <c r="D567" s="394"/>
      <c r="E567" s="434"/>
      <c r="F567" s="437"/>
      <c r="G567" s="327"/>
      <c r="H567" s="341"/>
      <c r="I567" s="343"/>
      <c r="J567" s="342"/>
      <c r="K567" s="266" t="s">
        <v>46</v>
      </c>
      <c r="L567" s="182" t="s">
        <v>746</v>
      </c>
      <c r="M567" s="327"/>
      <c r="N567" s="327"/>
      <c r="O567" s="330"/>
      <c r="P567" s="305"/>
      <c r="Q567" s="61"/>
      <c r="R567" s="61"/>
      <c r="S567" s="61"/>
      <c r="T567" s="290"/>
      <c r="U567" s="325"/>
      <c r="V567" s="325"/>
      <c r="W567" s="325"/>
      <c r="X567" s="325"/>
      <c r="Y567" s="325"/>
      <c r="Z567" s="325"/>
      <c r="AA567" s="325"/>
      <c r="AB567" s="325"/>
      <c r="AC567" s="325"/>
      <c r="AD567" s="325"/>
      <c r="AE567" s="325"/>
      <c r="AF567" s="325"/>
      <c r="AG567" s="325"/>
      <c r="AH567" s="291"/>
    </row>
    <row r="568" spans="2:34" ht="39.75" customHeight="1" x14ac:dyDescent="0.25">
      <c r="B568" s="99"/>
      <c r="C568" s="389"/>
      <c r="D568" s="394"/>
      <c r="E568" s="434"/>
      <c r="F568" s="437"/>
      <c r="G568" s="327"/>
      <c r="H568" s="341"/>
      <c r="I568" s="343"/>
      <c r="J568" s="342"/>
      <c r="K568" s="266" t="s">
        <v>48</v>
      </c>
      <c r="L568" s="182" t="s">
        <v>747</v>
      </c>
      <c r="M568" s="327"/>
      <c r="N568" s="327"/>
      <c r="O568" s="330"/>
      <c r="P568" s="305"/>
      <c r="Q568" s="61"/>
      <c r="R568" s="61"/>
      <c r="S568" s="61"/>
      <c r="T568" s="290"/>
      <c r="U568" s="325"/>
      <c r="V568" s="325"/>
      <c r="W568" s="325"/>
      <c r="X568" s="325"/>
      <c r="Y568" s="325"/>
      <c r="Z568" s="325"/>
      <c r="AA568" s="325"/>
      <c r="AB568" s="325"/>
      <c r="AC568" s="325"/>
      <c r="AD568" s="325"/>
      <c r="AE568" s="325"/>
      <c r="AF568" s="325"/>
      <c r="AG568" s="325"/>
      <c r="AH568" s="291"/>
    </row>
    <row r="569" spans="2:34" ht="39.75" customHeight="1" x14ac:dyDescent="0.25">
      <c r="B569" s="99"/>
      <c r="C569" s="389"/>
      <c r="D569" s="394"/>
      <c r="E569" s="434"/>
      <c r="F569" s="437"/>
      <c r="G569" s="327"/>
      <c r="H569" s="341"/>
      <c r="I569" s="343"/>
      <c r="J569" s="342"/>
      <c r="K569" s="266" t="s">
        <v>50</v>
      </c>
      <c r="L569" s="182" t="s">
        <v>748</v>
      </c>
      <c r="M569" s="327"/>
      <c r="N569" s="327"/>
      <c r="O569" s="330"/>
      <c r="P569" s="305"/>
      <c r="Q569" s="61"/>
      <c r="R569" s="61"/>
      <c r="S569" s="61"/>
      <c r="T569" s="290"/>
      <c r="U569" s="325"/>
      <c r="V569" s="325"/>
      <c r="W569" s="325"/>
      <c r="X569" s="325"/>
      <c r="Y569" s="325"/>
      <c r="Z569" s="325"/>
      <c r="AA569" s="325"/>
      <c r="AB569" s="325"/>
      <c r="AC569" s="325"/>
      <c r="AD569" s="325"/>
      <c r="AE569" s="325"/>
      <c r="AF569" s="325"/>
      <c r="AG569" s="325"/>
      <c r="AH569" s="291"/>
    </row>
    <row r="570" spans="2:34" ht="39.75" customHeight="1" x14ac:dyDescent="0.25">
      <c r="B570" s="99"/>
      <c r="C570" s="389"/>
      <c r="D570" s="394"/>
      <c r="E570" s="434"/>
      <c r="F570" s="438"/>
      <c r="G570" s="338">
        <v>67</v>
      </c>
      <c r="H570" s="339" t="s">
        <v>749</v>
      </c>
      <c r="I570" s="343"/>
      <c r="J570" s="331" t="s">
        <v>750</v>
      </c>
      <c r="K570" s="266" t="s">
        <v>41</v>
      </c>
      <c r="L570" s="182" t="s">
        <v>751</v>
      </c>
      <c r="M570" s="328" t="s">
        <v>129</v>
      </c>
      <c r="N570" s="326">
        <v>85</v>
      </c>
      <c r="O570" s="329"/>
      <c r="P570" s="305"/>
      <c r="Q570" s="61"/>
      <c r="R570" s="61"/>
      <c r="S570" s="61"/>
      <c r="T570" s="290"/>
      <c r="U570" s="324"/>
      <c r="V570" s="324"/>
      <c r="W570" s="324"/>
      <c r="X570" s="324"/>
      <c r="Y570" s="324"/>
      <c r="Z570" s="324"/>
      <c r="AA570" s="324"/>
      <c r="AB570" s="324"/>
      <c r="AC570" s="324">
        <f>IF($N$570="","",$N$570)</f>
        <v>85</v>
      </c>
      <c r="AD570" s="324">
        <f>IF($N$570="","",$N$570)</f>
        <v>85</v>
      </c>
      <c r="AE570" s="324">
        <f>IF($N$570="","",$N$570)</f>
        <v>85</v>
      </c>
      <c r="AF570" s="324"/>
      <c r="AG570" s="324"/>
      <c r="AH570" s="291"/>
    </row>
    <row r="571" spans="2:34" ht="39.75" customHeight="1" x14ac:dyDescent="0.25">
      <c r="B571" s="99"/>
      <c r="C571" s="389"/>
      <c r="D571" s="394"/>
      <c r="E571" s="434"/>
      <c r="F571" s="438"/>
      <c r="G571" s="327"/>
      <c r="H571" s="341"/>
      <c r="I571" s="343"/>
      <c r="J571" s="342"/>
      <c r="K571" s="266" t="s">
        <v>44</v>
      </c>
      <c r="L571" s="182" t="s">
        <v>752</v>
      </c>
      <c r="M571" s="327"/>
      <c r="N571" s="327"/>
      <c r="O571" s="330"/>
      <c r="P571" s="305"/>
      <c r="Q571" s="61"/>
      <c r="R571" s="61"/>
      <c r="S571" s="61"/>
      <c r="T571" s="290"/>
      <c r="U571" s="325"/>
      <c r="V571" s="325"/>
      <c r="W571" s="325"/>
      <c r="X571" s="325"/>
      <c r="Y571" s="325"/>
      <c r="Z571" s="325"/>
      <c r="AA571" s="325"/>
      <c r="AB571" s="325"/>
      <c r="AC571" s="325"/>
      <c r="AD571" s="325"/>
      <c r="AE571" s="325"/>
      <c r="AF571" s="325"/>
      <c r="AG571" s="325"/>
      <c r="AH571" s="291"/>
    </row>
    <row r="572" spans="2:34" ht="39.75" customHeight="1" x14ac:dyDescent="0.25">
      <c r="B572" s="99"/>
      <c r="C572" s="389"/>
      <c r="D572" s="394"/>
      <c r="E572" s="434"/>
      <c r="F572" s="438"/>
      <c r="G572" s="327"/>
      <c r="H572" s="341"/>
      <c r="I572" s="343"/>
      <c r="J572" s="342"/>
      <c r="K572" s="266" t="s">
        <v>46</v>
      </c>
      <c r="L572" s="182" t="s">
        <v>753</v>
      </c>
      <c r="M572" s="327"/>
      <c r="N572" s="327"/>
      <c r="O572" s="330"/>
      <c r="P572" s="305"/>
      <c r="Q572" s="61"/>
      <c r="R572" s="61"/>
      <c r="S572" s="61"/>
      <c r="T572" s="290"/>
      <c r="U572" s="325"/>
      <c r="V572" s="325"/>
      <c r="W572" s="325"/>
      <c r="X572" s="325"/>
      <c r="Y572" s="325"/>
      <c r="Z572" s="325"/>
      <c r="AA572" s="325"/>
      <c r="AB572" s="325"/>
      <c r="AC572" s="325"/>
      <c r="AD572" s="325"/>
      <c r="AE572" s="325"/>
      <c r="AF572" s="325"/>
      <c r="AG572" s="325"/>
      <c r="AH572" s="291"/>
    </row>
    <row r="573" spans="2:34" ht="39.75" customHeight="1" x14ac:dyDescent="0.25">
      <c r="B573" s="99"/>
      <c r="C573" s="389"/>
      <c r="D573" s="394"/>
      <c r="E573" s="434"/>
      <c r="F573" s="438"/>
      <c r="G573" s="327"/>
      <c r="H573" s="341"/>
      <c r="I573" s="343"/>
      <c r="J573" s="342"/>
      <c r="K573" s="266" t="s">
        <v>48</v>
      </c>
      <c r="L573" s="182" t="s">
        <v>754</v>
      </c>
      <c r="M573" s="327"/>
      <c r="N573" s="327"/>
      <c r="O573" s="330"/>
      <c r="P573" s="305"/>
      <c r="Q573" s="61"/>
      <c r="R573" s="61"/>
      <c r="S573" s="61"/>
      <c r="T573" s="290"/>
      <c r="U573" s="325"/>
      <c r="V573" s="325"/>
      <c r="W573" s="325"/>
      <c r="X573" s="325"/>
      <c r="Y573" s="325"/>
      <c r="Z573" s="325"/>
      <c r="AA573" s="325"/>
      <c r="AB573" s="325"/>
      <c r="AC573" s="325"/>
      <c r="AD573" s="325"/>
      <c r="AE573" s="325"/>
      <c r="AF573" s="325"/>
      <c r="AG573" s="325"/>
      <c r="AH573" s="291"/>
    </row>
    <row r="574" spans="2:34" ht="39.75" customHeight="1" x14ac:dyDescent="0.25">
      <c r="B574" s="99"/>
      <c r="C574" s="389"/>
      <c r="D574" s="394"/>
      <c r="E574" s="434"/>
      <c r="F574" s="438"/>
      <c r="G574" s="327"/>
      <c r="H574" s="341"/>
      <c r="I574" s="343"/>
      <c r="J574" s="342"/>
      <c r="K574" s="266" t="s">
        <v>50</v>
      </c>
      <c r="L574" s="182" t="s">
        <v>755</v>
      </c>
      <c r="M574" s="327"/>
      <c r="N574" s="327"/>
      <c r="O574" s="330"/>
      <c r="P574" s="305"/>
      <c r="Q574" s="61"/>
      <c r="R574" s="61"/>
      <c r="S574" s="61"/>
      <c r="T574" s="290"/>
      <c r="U574" s="325"/>
      <c r="V574" s="325"/>
      <c r="W574" s="325"/>
      <c r="X574" s="325"/>
      <c r="Y574" s="325"/>
      <c r="Z574" s="325"/>
      <c r="AA574" s="325"/>
      <c r="AB574" s="325"/>
      <c r="AC574" s="325"/>
      <c r="AD574" s="325"/>
      <c r="AE574" s="325"/>
      <c r="AF574" s="325"/>
      <c r="AG574" s="325"/>
      <c r="AH574" s="291"/>
    </row>
    <row r="575" spans="2:34" ht="39.75" customHeight="1" x14ac:dyDescent="0.25">
      <c r="B575" s="99"/>
      <c r="C575" s="389"/>
      <c r="D575" s="394"/>
      <c r="E575" s="434"/>
      <c r="F575" s="438"/>
      <c r="G575" s="338">
        <v>68</v>
      </c>
      <c r="H575" s="339" t="s">
        <v>756</v>
      </c>
      <c r="I575" s="343"/>
      <c r="J575" s="331" t="s">
        <v>757</v>
      </c>
      <c r="K575" s="266" t="s">
        <v>41</v>
      </c>
      <c r="L575" s="182" t="s">
        <v>758</v>
      </c>
      <c r="M575" s="328" t="s">
        <v>129</v>
      </c>
      <c r="N575" s="326">
        <v>85</v>
      </c>
      <c r="O575" s="329"/>
      <c r="P575" s="305"/>
      <c r="Q575" s="61"/>
      <c r="R575" s="61"/>
      <c r="S575" s="61"/>
      <c r="T575" s="290"/>
      <c r="U575" s="324"/>
      <c r="V575" s="324"/>
      <c r="W575" s="324"/>
      <c r="X575" s="324"/>
      <c r="Y575" s="324">
        <f>IF($N$575="","",$N$575)</f>
        <v>85</v>
      </c>
      <c r="Z575" s="324"/>
      <c r="AA575" s="324">
        <f>IF($N$575="","",$N$575)</f>
        <v>85</v>
      </c>
      <c r="AB575" s="324"/>
      <c r="AC575" s="324"/>
      <c r="AD575" s="324"/>
      <c r="AE575" s="324"/>
      <c r="AF575" s="324">
        <f>IF($N$575="","",$N$575)</f>
        <v>85</v>
      </c>
      <c r="AG575" s="324"/>
      <c r="AH575" s="291"/>
    </row>
    <row r="576" spans="2:34" ht="39.75" customHeight="1" x14ac:dyDescent="0.25">
      <c r="B576" s="99"/>
      <c r="C576" s="389"/>
      <c r="D576" s="394"/>
      <c r="E576" s="434"/>
      <c r="F576" s="438"/>
      <c r="G576" s="327"/>
      <c r="H576" s="341"/>
      <c r="I576" s="343"/>
      <c r="J576" s="342"/>
      <c r="K576" s="266" t="s">
        <v>44</v>
      </c>
      <c r="L576" s="182" t="s">
        <v>759</v>
      </c>
      <c r="M576" s="327"/>
      <c r="N576" s="327"/>
      <c r="O576" s="330"/>
      <c r="P576" s="305"/>
      <c r="Q576" s="61"/>
      <c r="R576" s="61"/>
      <c r="S576" s="61"/>
      <c r="T576" s="290"/>
      <c r="U576" s="325"/>
      <c r="V576" s="325"/>
      <c r="W576" s="325"/>
      <c r="X576" s="325"/>
      <c r="Y576" s="325"/>
      <c r="Z576" s="325"/>
      <c r="AA576" s="325"/>
      <c r="AB576" s="325"/>
      <c r="AC576" s="325"/>
      <c r="AD576" s="325"/>
      <c r="AE576" s="325"/>
      <c r="AF576" s="325"/>
      <c r="AG576" s="325"/>
      <c r="AH576" s="291"/>
    </row>
    <row r="577" spans="2:34" ht="39.75" customHeight="1" x14ac:dyDescent="0.25">
      <c r="B577" s="99"/>
      <c r="C577" s="389"/>
      <c r="D577" s="394"/>
      <c r="E577" s="434"/>
      <c r="F577" s="438"/>
      <c r="G577" s="327"/>
      <c r="H577" s="341"/>
      <c r="I577" s="343"/>
      <c r="J577" s="342"/>
      <c r="K577" s="266" t="s">
        <v>46</v>
      </c>
      <c r="L577" s="182" t="s">
        <v>760</v>
      </c>
      <c r="M577" s="327"/>
      <c r="N577" s="327"/>
      <c r="O577" s="330"/>
      <c r="P577" s="305"/>
      <c r="Q577" s="61"/>
      <c r="R577" s="61"/>
      <c r="S577" s="61"/>
      <c r="T577" s="290"/>
      <c r="U577" s="325"/>
      <c r="V577" s="325"/>
      <c r="W577" s="325"/>
      <c r="X577" s="325"/>
      <c r="Y577" s="325"/>
      <c r="Z577" s="325"/>
      <c r="AA577" s="325"/>
      <c r="AB577" s="325"/>
      <c r="AC577" s="325"/>
      <c r="AD577" s="325"/>
      <c r="AE577" s="325"/>
      <c r="AF577" s="325"/>
      <c r="AG577" s="325"/>
      <c r="AH577" s="291"/>
    </row>
    <row r="578" spans="2:34" ht="39.75" customHeight="1" x14ac:dyDescent="0.25">
      <c r="B578" s="99"/>
      <c r="C578" s="389"/>
      <c r="D578" s="394"/>
      <c r="E578" s="434"/>
      <c r="F578" s="438"/>
      <c r="G578" s="327"/>
      <c r="H578" s="341"/>
      <c r="I578" s="343"/>
      <c r="J578" s="342"/>
      <c r="K578" s="266" t="s">
        <v>48</v>
      </c>
      <c r="L578" s="182" t="s">
        <v>761</v>
      </c>
      <c r="M578" s="327"/>
      <c r="N578" s="327"/>
      <c r="O578" s="330"/>
      <c r="P578" s="305"/>
      <c r="Q578" s="61"/>
      <c r="R578" s="61"/>
      <c r="S578" s="61"/>
      <c r="T578" s="290"/>
      <c r="U578" s="325"/>
      <c r="V578" s="325"/>
      <c r="W578" s="325"/>
      <c r="X578" s="325"/>
      <c r="Y578" s="325"/>
      <c r="Z578" s="325"/>
      <c r="AA578" s="325"/>
      <c r="AB578" s="325"/>
      <c r="AC578" s="325"/>
      <c r="AD578" s="325"/>
      <c r="AE578" s="325"/>
      <c r="AF578" s="325"/>
      <c r="AG578" s="325"/>
      <c r="AH578" s="291"/>
    </row>
    <row r="579" spans="2:34" ht="39.75" customHeight="1" x14ac:dyDescent="0.25">
      <c r="B579" s="99"/>
      <c r="C579" s="389"/>
      <c r="D579" s="394"/>
      <c r="E579" s="434"/>
      <c r="F579" s="438"/>
      <c r="G579" s="327"/>
      <c r="H579" s="341"/>
      <c r="I579" s="343"/>
      <c r="J579" s="342"/>
      <c r="K579" s="266" t="s">
        <v>50</v>
      </c>
      <c r="L579" s="182" t="s">
        <v>762</v>
      </c>
      <c r="M579" s="327"/>
      <c r="N579" s="327"/>
      <c r="O579" s="330"/>
      <c r="P579" s="305"/>
      <c r="Q579" s="61"/>
      <c r="R579" s="61"/>
      <c r="S579" s="61"/>
      <c r="T579" s="290"/>
      <c r="U579" s="325"/>
      <c r="V579" s="325"/>
      <c r="W579" s="325"/>
      <c r="X579" s="325"/>
      <c r="Y579" s="325"/>
      <c r="Z579" s="325"/>
      <c r="AA579" s="325"/>
      <c r="AB579" s="325"/>
      <c r="AC579" s="325"/>
      <c r="AD579" s="325"/>
      <c r="AE579" s="325"/>
      <c r="AF579" s="325"/>
      <c r="AG579" s="325"/>
      <c r="AH579" s="291"/>
    </row>
    <row r="580" spans="2:34" ht="39.75" customHeight="1" x14ac:dyDescent="0.25">
      <c r="B580" s="99"/>
      <c r="C580" s="389"/>
      <c r="D580" s="394"/>
      <c r="E580" s="434"/>
      <c r="F580" s="438"/>
      <c r="G580" s="338">
        <v>69</v>
      </c>
      <c r="H580" s="339" t="s">
        <v>763</v>
      </c>
      <c r="I580" s="343"/>
      <c r="J580" s="331" t="s">
        <v>764</v>
      </c>
      <c r="K580" s="266" t="s">
        <v>41</v>
      </c>
      <c r="L580" s="182" t="s">
        <v>765</v>
      </c>
      <c r="M580" s="328" t="s">
        <v>129</v>
      </c>
      <c r="N580" s="326">
        <v>20</v>
      </c>
      <c r="O580" s="329"/>
      <c r="P580" s="305"/>
      <c r="Q580" s="61"/>
      <c r="R580" s="61"/>
      <c r="S580" s="61"/>
      <c r="T580" s="290"/>
      <c r="U580" s="324"/>
      <c r="V580" s="324"/>
      <c r="W580" s="324"/>
      <c r="X580" s="324"/>
      <c r="Y580" s="324">
        <f>IF($N$580="","",$N$580)</f>
        <v>20</v>
      </c>
      <c r="Z580" s="324">
        <f>IF($N$580="","",$N$580)</f>
        <v>20</v>
      </c>
      <c r="AA580" s="324">
        <f>IF($N$580="","",$N$580)</f>
        <v>20</v>
      </c>
      <c r="AB580" s="324"/>
      <c r="AC580" s="324"/>
      <c r="AD580" s="324"/>
      <c r="AE580" s="324"/>
      <c r="AF580" s="324"/>
      <c r="AG580" s="324"/>
      <c r="AH580" s="291"/>
    </row>
    <row r="581" spans="2:34" ht="39.75" customHeight="1" x14ac:dyDescent="0.25">
      <c r="B581" s="99"/>
      <c r="C581" s="389"/>
      <c r="D581" s="394"/>
      <c r="E581" s="434"/>
      <c r="F581" s="438"/>
      <c r="G581" s="327"/>
      <c r="H581" s="341"/>
      <c r="I581" s="343"/>
      <c r="J581" s="342"/>
      <c r="K581" s="266" t="s">
        <v>44</v>
      </c>
      <c r="L581" s="182" t="s">
        <v>766</v>
      </c>
      <c r="M581" s="327"/>
      <c r="N581" s="327"/>
      <c r="O581" s="330"/>
      <c r="P581" s="305"/>
      <c r="Q581" s="61"/>
      <c r="R581" s="61"/>
      <c r="S581" s="61"/>
      <c r="T581" s="290"/>
      <c r="U581" s="325"/>
      <c r="V581" s="325"/>
      <c r="W581" s="325"/>
      <c r="X581" s="325"/>
      <c r="Y581" s="325"/>
      <c r="Z581" s="325"/>
      <c r="AA581" s="325"/>
      <c r="AB581" s="325"/>
      <c r="AC581" s="325"/>
      <c r="AD581" s="325"/>
      <c r="AE581" s="325"/>
      <c r="AF581" s="325"/>
      <c r="AG581" s="325"/>
      <c r="AH581" s="291"/>
    </row>
    <row r="582" spans="2:34" ht="39.75" customHeight="1" x14ac:dyDescent="0.25">
      <c r="B582" s="99"/>
      <c r="C582" s="389"/>
      <c r="D582" s="394"/>
      <c r="E582" s="434"/>
      <c r="F582" s="438"/>
      <c r="G582" s="327"/>
      <c r="H582" s="341"/>
      <c r="I582" s="343"/>
      <c r="J582" s="342"/>
      <c r="K582" s="266" t="s">
        <v>46</v>
      </c>
      <c r="L582" s="182" t="s">
        <v>767</v>
      </c>
      <c r="M582" s="327"/>
      <c r="N582" s="327"/>
      <c r="O582" s="330"/>
      <c r="P582" s="305"/>
      <c r="Q582" s="61"/>
      <c r="R582" s="61"/>
      <c r="S582" s="61"/>
      <c r="T582" s="290"/>
      <c r="U582" s="325"/>
      <c r="V582" s="325"/>
      <c r="W582" s="325"/>
      <c r="X582" s="325"/>
      <c r="Y582" s="325"/>
      <c r="Z582" s="325"/>
      <c r="AA582" s="325"/>
      <c r="AB582" s="325"/>
      <c r="AC582" s="325"/>
      <c r="AD582" s="325"/>
      <c r="AE582" s="325"/>
      <c r="AF582" s="325"/>
      <c r="AG582" s="325"/>
      <c r="AH582" s="291"/>
    </row>
    <row r="583" spans="2:34" ht="39.75" customHeight="1" x14ac:dyDescent="0.25">
      <c r="B583" s="99"/>
      <c r="C583" s="389"/>
      <c r="D583" s="394"/>
      <c r="E583" s="434"/>
      <c r="F583" s="438"/>
      <c r="G583" s="327"/>
      <c r="H583" s="341"/>
      <c r="I583" s="343"/>
      <c r="J583" s="342"/>
      <c r="K583" s="266" t="s">
        <v>48</v>
      </c>
      <c r="L583" s="182" t="s">
        <v>768</v>
      </c>
      <c r="M583" s="327"/>
      <c r="N583" s="327"/>
      <c r="O583" s="330"/>
      <c r="P583" s="305"/>
      <c r="Q583" s="61"/>
      <c r="R583" s="61"/>
      <c r="S583" s="61"/>
      <c r="T583" s="290"/>
      <c r="U583" s="325"/>
      <c r="V583" s="325"/>
      <c r="W583" s="325"/>
      <c r="X583" s="325"/>
      <c r="Y583" s="325"/>
      <c r="Z583" s="325"/>
      <c r="AA583" s="325"/>
      <c r="AB583" s="325"/>
      <c r="AC583" s="325"/>
      <c r="AD583" s="325"/>
      <c r="AE583" s="325"/>
      <c r="AF583" s="325"/>
      <c r="AG583" s="325"/>
      <c r="AH583" s="291"/>
    </row>
    <row r="584" spans="2:34" ht="39.75" customHeight="1" x14ac:dyDescent="0.25">
      <c r="B584" s="99"/>
      <c r="C584" s="389"/>
      <c r="D584" s="394"/>
      <c r="E584" s="434"/>
      <c r="F584" s="438"/>
      <c r="G584" s="327"/>
      <c r="H584" s="341"/>
      <c r="I584" s="343"/>
      <c r="J584" s="342"/>
      <c r="K584" s="266" t="s">
        <v>50</v>
      </c>
      <c r="L584" s="182" t="s">
        <v>769</v>
      </c>
      <c r="M584" s="327"/>
      <c r="N584" s="327"/>
      <c r="O584" s="330"/>
      <c r="P584" s="305"/>
      <c r="Q584" s="61"/>
      <c r="R584" s="61"/>
      <c r="S584" s="61"/>
      <c r="T584" s="290"/>
      <c r="U584" s="325"/>
      <c r="V584" s="325"/>
      <c r="W584" s="325"/>
      <c r="X584" s="325"/>
      <c r="Y584" s="325"/>
      <c r="Z584" s="325"/>
      <c r="AA584" s="325"/>
      <c r="AB584" s="325"/>
      <c r="AC584" s="325"/>
      <c r="AD584" s="325"/>
      <c r="AE584" s="325"/>
      <c r="AF584" s="325"/>
      <c r="AG584" s="325"/>
      <c r="AH584" s="291"/>
    </row>
    <row r="585" spans="2:34" ht="39.75" customHeight="1" x14ac:dyDescent="0.25">
      <c r="B585" s="99"/>
      <c r="C585" s="389"/>
      <c r="D585" s="394"/>
      <c r="E585" s="434"/>
      <c r="F585" s="438"/>
      <c r="G585" s="338">
        <v>70</v>
      </c>
      <c r="H585" s="339" t="s">
        <v>770</v>
      </c>
      <c r="I585" s="343"/>
      <c r="J585" s="331" t="s">
        <v>771</v>
      </c>
      <c r="K585" s="266" t="s">
        <v>41</v>
      </c>
      <c r="L585" s="182" t="s">
        <v>772</v>
      </c>
      <c r="M585" s="328" t="s">
        <v>129</v>
      </c>
      <c r="N585" s="326">
        <v>20</v>
      </c>
      <c r="O585" s="329"/>
      <c r="P585" s="305"/>
      <c r="Q585" s="61"/>
      <c r="R585" s="61"/>
      <c r="S585" s="61"/>
      <c r="T585" s="290"/>
      <c r="U585" s="324"/>
      <c r="V585" s="324"/>
      <c r="W585" s="324"/>
      <c r="X585" s="324"/>
      <c r="Y585" s="324">
        <f>IF($N$585="","",$N$585)</f>
        <v>20</v>
      </c>
      <c r="Z585" s="324"/>
      <c r="AA585" s="324">
        <f>IF($N$585="","",$N$585)</f>
        <v>20</v>
      </c>
      <c r="AB585" s="324"/>
      <c r="AC585" s="324"/>
      <c r="AD585" s="324"/>
      <c r="AE585" s="324">
        <f>IF($N$585="","",$N$585)</f>
        <v>20</v>
      </c>
      <c r="AF585" s="324"/>
      <c r="AG585" s="324"/>
      <c r="AH585" s="291"/>
    </row>
    <row r="586" spans="2:34" ht="39.75" customHeight="1" x14ac:dyDescent="0.25">
      <c r="B586" s="99"/>
      <c r="C586" s="389"/>
      <c r="D586" s="394"/>
      <c r="E586" s="434"/>
      <c r="F586" s="438"/>
      <c r="G586" s="327"/>
      <c r="H586" s="341"/>
      <c r="I586" s="343"/>
      <c r="J586" s="342"/>
      <c r="K586" s="266" t="s">
        <v>44</v>
      </c>
      <c r="L586" s="182" t="s">
        <v>773</v>
      </c>
      <c r="M586" s="327"/>
      <c r="N586" s="327"/>
      <c r="O586" s="330"/>
      <c r="P586" s="305"/>
      <c r="Q586" s="61"/>
      <c r="R586" s="61"/>
      <c r="S586" s="61"/>
      <c r="T586" s="290"/>
      <c r="U586" s="325"/>
      <c r="V586" s="325"/>
      <c r="W586" s="325"/>
      <c r="X586" s="325"/>
      <c r="Y586" s="325"/>
      <c r="Z586" s="325"/>
      <c r="AA586" s="325"/>
      <c r="AB586" s="325"/>
      <c r="AC586" s="325"/>
      <c r="AD586" s="325"/>
      <c r="AE586" s="325"/>
      <c r="AF586" s="325"/>
      <c r="AG586" s="325"/>
      <c r="AH586" s="291"/>
    </row>
    <row r="587" spans="2:34" ht="39.75" customHeight="1" x14ac:dyDescent="0.25">
      <c r="B587" s="99"/>
      <c r="C587" s="389"/>
      <c r="D587" s="394"/>
      <c r="E587" s="434"/>
      <c r="F587" s="438"/>
      <c r="G587" s="327"/>
      <c r="H587" s="341"/>
      <c r="I587" s="343"/>
      <c r="J587" s="342"/>
      <c r="K587" s="266" t="s">
        <v>46</v>
      </c>
      <c r="L587" s="182" t="s">
        <v>774</v>
      </c>
      <c r="M587" s="327"/>
      <c r="N587" s="327"/>
      <c r="O587" s="330"/>
      <c r="P587" s="305"/>
      <c r="Q587" s="61"/>
      <c r="R587" s="61"/>
      <c r="S587" s="61"/>
      <c r="T587" s="290"/>
      <c r="U587" s="325"/>
      <c r="V587" s="325"/>
      <c r="W587" s="325"/>
      <c r="X587" s="325"/>
      <c r="Y587" s="325"/>
      <c r="Z587" s="325"/>
      <c r="AA587" s="325"/>
      <c r="AB587" s="325"/>
      <c r="AC587" s="325"/>
      <c r="AD587" s="325"/>
      <c r="AE587" s="325"/>
      <c r="AF587" s="325"/>
      <c r="AG587" s="325"/>
      <c r="AH587" s="291"/>
    </row>
    <row r="588" spans="2:34" ht="39.75" customHeight="1" x14ac:dyDescent="0.25">
      <c r="B588" s="99"/>
      <c r="C588" s="389"/>
      <c r="D588" s="394"/>
      <c r="E588" s="434"/>
      <c r="F588" s="438"/>
      <c r="G588" s="327"/>
      <c r="H588" s="341"/>
      <c r="I588" s="343"/>
      <c r="J588" s="342"/>
      <c r="K588" s="266" t="s">
        <v>48</v>
      </c>
      <c r="L588" s="182" t="s">
        <v>775</v>
      </c>
      <c r="M588" s="327"/>
      <c r="N588" s="327"/>
      <c r="O588" s="330"/>
      <c r="P588" s="305"/>
      <c r="Q588" s="61"/>
      <c r="R588" s="61"/>
      <c r="S588" s="61"/>
      <c r="T588" s="290"/>
      <c r="U588" s="325"/>
      <c r="V588" s="325"/>
      <c r="W588" s="325"/>
      <c r="X588" s="325"/>
      <c r="Y588" s="325"/>
      <c r="Z588" s="325"/>
      <c r="AA588" s="325"/>
      <c r="AB588" s="325"/>
      <c r="AC588" s="325"/>
      <c r="AD588" s="325"/>
      <c r="AE588" s="325"/>
      <c r="AF588" s="325"/>
      <c r="AG588" s="325"/>
      <c r="AH588" s="291"/>
    </row>
    <row r="589" spans="2:34" ht="39.75" customHeight="1" x14ac:dyDescent="0.25">
      <c r="B589" s="99"/>
      <c r="C589" s="389"/>
      <c r="D589" s="394"/>
      <c r="E589" s="434"/>
      <c r="F589" s="438"/>
      <c r="G589" s="327"/>
      <c r="H589" s="341"/>
      <c r="I589" s="343"/>
      <c r="J589" s="342"/>
      <c r="K589" s="266" t="s">
        <v>50</v>
      </c>
      <c r="L589" s="182" t="s">
        <v>776</v>
      </c>
      <c r="M589" s="327"/>
      <c r="N589" s="327"/>
      <c r="O589" s="330"/>
      <c r="P589" s="305"/>
      <c r="Q589" s="61"/>
      <c r="R589" s="61"/>
      <c r="S589" s="61"/>
      <c r="T589" s="290"/>
      <c r="U589" s="325"/>
      <c r="V589" s="325"/>
      <c r="W589" s="325"/>
      <c r="X589" s="325"/>
      <c r="Y589" s="325"/>
      <c r="Z589" s="325"/>
      <c r="AA589" s="325"/>
      <c r="AB589" s="325"/>
      <c r="AC589" s="325"/>
      <c r="AD589" s="325"/>
      <c r="AE589" s="325"/>
      <c r="AF589" s="325"/>
      <c r="AG589" s="325"/>
      <c r="AH589" s="291"/>
    </row>
    <row r="590" spans="2:34" ht="39.75" customHeight="1" x14ac:dyDescent="0.25">
      <c r="B590" s="99"/>
      <c r="C590" s="389"/>
      <c r="D590" s="394"/>
      <c r="E590" s="434"/>
      <c r="F590" s="438"/>
      <c r="G590" s="338">
        <v>71</v>
      </c>
      <c r="H590" s="339" t="s">
        <v>777</v>
      </c>
      <c r="I590" s="343"/>
      <c r="J590" s="331" t="s">
        <v>778</v>
      </c>
      <c r="K590" s="266" t="s">
        <v>41</v>
      </c>
      <c r="L590" s="182" t="s">
        <v>779</v>
      </c>
      <c r="M590" s="328" t="s">
        <v>129</v>
      </c>
      <c r="N590" s="326">
        <v>40</v>
      </c>
      <c r="O590" s="329"/>
      <c r="P590" s="305"/>
      <c r="Q590" s="61"/>
      <c r="R590" s="61"/>
      <c r="S590" s="61"/>
      <c r="T590" s="290"/>
      <c r="U590" s="324"/>
      <c r="V590" s="324"/>
      <c r="W590" s="324"/>
      <c r="X590" s="324"/>
      <c r="Y590" s="324">
        <f>IF($N$590="","",$N$590)</f>
        <v>40</v>
      </c>
      <c r="Z590" s="324">
        <f>IF($N$590="","",$N$590)</f>
        <v>40</v>
      </c>
      <c r="AA590" s="324"/>
      <c r="AB590" s="324"/>
      <c r="AC590" s="324"/>
      <c r="AD590" s="324"/>
      <c r="AE590" s="324"/>
      <c r="AF590" s="324"/>
      <c r="AG590" s="324"/>
      <c r="AH590" s="291"/>
    </row>
    <row r="591" spans="2:34" ht="39.75" customHeight="1" x14ac:dyDescent="0.25">
      <c r="B591" s="99"/>
      <c r="C591" s="390"/>
      <c r="D591" s="395"/>
      <c r="E591" s="327"/>
      <c r="F591" s="436"/>
      <c r="G591" s="327"/>
      <c r="H591" s="341"/>
      <c r="I591" s="343"/>
      <c r="J591" s="342"/>
      <c r="K591" s="266" t="s">
        <v>44</v>
      </c>
      <c r="L591" s="182" t="s">
        <v>780</v>
      </c>
      <c r="M591" s="327"/>
      <c r="N591" s="327"/>
      <c r="O591" s="330"/>
      <c r="P591" s="305"/>
      <c r="Q591" s="61"/>
      <c r="R591" s="61"/>
      <c r="S591" s="61"/>
      <c r="T591" s="290"/>
      <c r="U591" s="325"/>
      <c r="V591" s="325"/>
      <c r="W591" s="325"/>
      <c r="X591" s="325"/>
      <c r="Y591" s="325"/>
      <c r="Z591" s="325"/>
      <c r="AA591" s="325"/>
      <c r="AB591" s="325"/>
      <c r="AC591" s="325"/>
      <c r="AD591" s="325"/>
      <c r="AE591" s="325"/>
      <c r="AF591" s="325"/>
      <c r="AG591" s="325"/>
      <c r="AH591" s="291"/>
    </row>
    <row r="592" spans="2:34" ht="39.75" customHeight="1" x14ac:dyDescent="0.25">
      <c r="B592" s="99"/>
      <c r="C592" s="390"/>
      <c r="D592" s="395"/>
      <c r="E592" s="327"/>
      <c r="F592" s="436"/>
      <c r="G592" s="327"/>
      <c r="H592" s="341"/>
      <c r="I592" s="343"/>
      <c r="J592" s="342"/>
      <c r="K592" s="266" t="s">
        <v>46</v>
      </c>
      <c r="L592" s="182" t="s">
        <v>781</v>
      </c>
      <c r="M592" s="327"/>
      <c r="N592" s="327"/>
      <c r="O592" s="330"/>
      <c r="P592" s="305"/>
      <c r="Q592" s="61"/>
      <c r="R592" s="61"/>
      <c r="S592" s="61"/>
      <c r="T592" s="290"/>
      <c r="U592" s="325"/>
      <c r="V592" s="325"/>
      <c r="W592" s="325"/>
      <c r="X592" s="325"/>
      <c r="Y592" s="325"/>
      <c r="Z592" s="325"/>
      <c r="AA592" s="325"/>
      <c r="AB592" s="325"/>
      <c r="AC592" s="325"/>
      <c r="AD592" s="325"/>
      <c r="AE592" s="325"/>
      <c r="AF592" s="325"/>
      <c r="AG592" s="325"/>
      <c r="AH592" s="291"/>
    </row>
    <row r="593" spans="2:34" ht="39.75" customHeight="1" x14ac:dyDescent="0.25">
      <c r="B593" s="99"/>
      <c r="C593" s="390"/>
      <c r="D593" s="395"/>
      <c r="E593" s="327"/>
      <c r="F593" s="436"/>
      <c r="G593" s="327"/>
      <c r="H593" s="341"/>
      <c r="I593" s="343"/>
      <c r="J593" s="342"/>
      <c r="K593" s="266" t="s">
        <v>48</v>
      </c>
      <c r="L593" s="182" t="s">
        <v>782</v>
      </c>
      <c r="M593" s="327"/>
      <c r="N593" s="327"/>
      <c r="O593" s="330"/>
      <c r="P593" s="305"/>
      <c r="Q593" s="61"/>
      <c r="R593" s="61"/>
      <c r="S593" s="61"/>
      <c r="T593" s="290"/>
      <c r="U593" s="325"/>
      <c r="V593" s="325"/>
      <c r="W593" s="325"/>
      <c r="X593" s="325"/>
      <c r="Y593" s="325"/>
      <c r="Z593" s="325"/>
      <c r="AA593" s="325"/>
      <c r="AB593" s="325"/>
      <c r="AC593" s="325"/>
      <c r="AD593" s="325"/>
      <c r="AE593" s="325"/>
      <c r="AF593" s="325"/>
      <c r="AG593" s="325"/>
      <c r="AH593" s="291"/>
    </row>
    <row r="594" spans="2:34" ht="39.75" customHeight="1" x14ac:dyDescent="0.25">
      <c r="B594" s="99"/>
      <c r="C594" s="391"/>
      <c r="D594" s="396"/>
      <c r="E594" s="384"/>
      <c r="F594" s="439"/>
      <c r="G594" s="384"/>
      <c r="H594" s="448"/>
      <c r="I594" s="449"/>
      <c r="J594" s="432"/>
      <c r="K594" s="304" t="s">
        <v>50</v>
      </c>
      <c r="L594" s="179" t="s">
        <v>783</v>
      </c>
      <c r="M594" s="384"/>
      <c r="N594" s="384"/>
      <c r="O594" s="443"/>
      <c r="P594" s="305"/>
      <c r="Q594" s="61"/>
      <c r="R594" s="61"/>
      <c r="S594" s="61"/>
      <c r="T594" s="290"/>
      <c r="U594" s="325"/>
      <c r="V594" s="325"/>
      <c r="W594" s="325"/>
      <c r="X594" s="325"/>
      <c r="Y594" s="325"/>
      <c r="Z594" s="325"/>
      <c r="AA594" s="325"/>
      <c r="AB594" s="325"/>
      <c r="AC594" s="325"/>
      <c r="AD594" s="325"/>
      <c r="AE594" s="325"/>
      <c r="AF594" s="325"/>
      <c r="AG594" s="325"/>
      <c r="AH594" s="291"/>
    </row>
    <row r="595" spans="2:34" ht="39.75" customHeight="1" x14ac:dyDescent="0.25">
      <c r="B595" s="99"/>
      <c r="C595" s="388" t="s">
        <v>784</v>
      </c>
      <c r="D595" s="392">
        <f>IF(SUM(N595:N624)=0,"",AVERAGE(N595:N624))</f>
        <v>35</v>
      </c>
      <c r="E595" s="433" t="s">
        <v>66</v>
      </c>
      <c r="F595" s="435">
        <f>IF(SUM(N595:N599)=0,"",AVERAGE(N595:N599))</f>
        <v>80</v>
      </c>
      <c r="G595" s="385">
        <v>72</v>
      </c>
      <c r="H595" s="430" t="s">
        <v>785</v>
      </c>
      <c r="I595" s="431"/>
      <c r="J595" s="386" t="s">
        <v>786</v>
      </c>
      <c r="K595" s="298" t="s">
        <v>41</v>
      </c>
      <c r="L595" s="183" t="s">
        <v>787</v>
      </c>
      <c r="M595" s="422" t="s">
        <v>129</v>
      </c>
      <c r="N595" s="454">
        <v>80</v>
      </c>
      <c r="O595" s="455"/>
      <c r="P595" s="270"/>
      <c r="Q595" s="61"/>
      <c r="R595" s="61"/>
      <c r="S595" s="61"/>
      <c r="T595" s="290"/>
      <c r="U595" s="324"/>
      <c r="V595" s="324"/>
      <c r="W595" s="324"/>
      <c r="X595" s="324"/>
      <c r="Y595" s="324"/>
      <c r="Z595" s="324"/>
      <c r="AA595" s="324"/>
      <c r="AB595" s="324"/>
      <c r="AC595" s="324"/>
      <c r="AD595" s="324"/>
      <c r="AE595" s="324"/>
      <c r="AF595" s="324"/>
      <c r="AG595" s="324">
        <f>IF($N$595="","",$N$595)</f>
        <v>80</v>
      </c>
      <c r="AH595" s="291"/>
    </row>
    <row r="596" spans="2:34" ht="39.75" customHeight="1" x14ac:dyDescent="0.25">
      <c r="B596" s="99"/>
      <c r="C596" s="389"/>
      <c r="D596" s="393"/>
      <c r="E596" s="327"/>
      <c r="F596" s="436"/>
      <c r="G596" s="327"/>
      <c r="H596" s="341"/>
      <c r="I596" s="343"/>
      <c r="J596" s="342"/>
      <c r="K596" s="266" t="s">
        <v>44</v>
      </c>
      <c r="L596" s="182" t="s">
        <v>788</v>
      </c>
      <c r="M596" s="327"/>
      <c r="N596" s="327"/>
      <c r="O596" s="330"/>
      <c r="P596" s="270"/>
      <c r="Q596" s="61"/>
      <c r="R596" s="61"/>
      <c r="S596" s="61"/>
      <c r="T596" s="290"/>
      <c r="U596" s="325"/>
      <c r="V596" s="325"/>
      <c r="W596" s="325"/>
      <c r="X596" s="325"/>
      <c r="Y596" s="325"/>
      <c r="Z596" s="325"/>
      <c r="AA596" s="325"/>
      <c r="AB596" s="325"/>
      <c r="AC596" s="325"/>
      <c r="AD596" s="325"/>
      <c r="AE596" s="325"/>
      <c r="AF596" s="325"/>
      <c r="AG596" s="325"/>
      <c r="AH596" s="291"/>
    </row>
    <row r="597" spans="2:34" ht="39.75" customHeight="1" x14ac:dyDescent="0.25">
      <c r="B597" s="99"/>
      <c r="C597" s="389"/>
      <c r="D597" s="393"/>
      <c r="E597" s="327"/>
      <c r="F597" s="436"/>
      <c r="G597" s="327"/>
      <c r="H597" s="341"/>
      <c r="I597" s="343"/>
      <c r="J597" s="342"/>
      <c r="K597" s="266" t="s">
        <v>46</v>
      </c>
      <c r="L597" s="182" t="s">
        <v>789</v>
      </c>
      <c r="M597" s="327"/>
      <c r="N597" s="327"/>
      <c r="O597" s="330"/>
      <c r="P597" s="270"/>
      <c r="Q597" s="61"/>
      <c r="R597" s="61"/>
      <c r="S597" s="61"/>
      <c r="T597" s="290"/>
      <c r="U597" s="325"/>
      <c r="V597" s="325"/>
      <c r="W597" s="325"/>
      <c r="X597" s="325"/>
      <c r="Y597" s="325"/>
      <c r="Z597" s="325"/>
      <c r="AA597" s="325"/>
      <c r="AB597" s="325"/>
      <c r="AC597" s="325"/>
      <c r="AD597" s="325"/>
      <c r="AE597" s="325"/>
      <c r="AF597" s="325"/>
      <c r="AG597" s="325"/>
      <c r="AH597" s="291"/>
    </row>
    <row r="598" spans="2:34" ht="39.75" customHeight="1" x14ac:dyDescent="0.25">
      <c r="B598" s="99"/>
      <c r="C598" s="389"/>
      <c r="D598" s="393"/>
      <c r="E598" s="327"/>
      <c r="F598" s="436"/>
      <c r="G598" s="327"/>
      <c r="H598" s="341"/>
      <c r="I598" s="343"/>
      <c r="J598" s="342"/>
      <c r="K598" s="266" t="s">
        <v>48</v>
      </c>
      <c r="L598" s="182" t="s">
        <v>790</v>
      </c>
      <c r="M598" s="327"/>
      <c r="N598" s="327"/>
      <c r="O598" s="330"/>
      <c r="P598" s="270"/>
      <c r="Q598" s="61"/>
      <c r="R598" s="61"/>
      <c r="S598" s="61"/>
      <c r="T598" s="290"/>
      <c r="U598" s="325"/>
      <c r="V598" s="325"/>
      <c r="W598" s="325"/>
      <c r="X598" s="325"/>
      <c r="Y598" s="325"/>
      <c r="Z598" s="325"/>
      <c r="AA598" s="325"/>
      <c r="AB598" s="325"/>
      <c r="AC598" s="325"/>
      <c r="AD598" s="325"/>
      <c r="AE598" s="325"/>
      <c r="AF598" s="325"/>
      <c r="AG598" s="325"/>
      <c r="AH598" s="291"/>
    </row>
    <row r="599" spans="2:34" ht="39.75" customHeight="1" x14ac:dyDescent="0.25">
      <c r="B599" s="99"/>
      <c r="C599" s="389"/>
      <c r="D599" s="393"/>
      <c r="E599" s="327"/>
      <c r="F599" s="436"/>
      <c r="G599" s="327"/>
      <c r="H599" s="341"/>
      <c r="I599" s="343"/>
      <c r="J599" s="342"/>
      <c r="K599" s="266" t="s">
        <v>50</v>
      </c>
      <c r="L599" s="182" t="s">
        <v>791</v>
      </c>
      <c r="M599" s="327"/>
      <c r="N599" s="327"/>
      <c r="O599" s="330"/>
      <c r="P599" s="270"/>
      <c r="Q599" s="61"/>
      <c r="R599" s="61"/>
      <c r="S599" s="61"/>
      <c r="T599" s="290"/>
      <c r="U599" s="325"/>
      <c r="V599" s="325"/>
      <c r="W599" s="325"/>
      <c r="X599" s="325"/>
      <c r="Y599" s="325"/>
      <c r="Z599" s="325"/>
      <c r="AA599" s="325"/>
      <c r="AB599" s="325"/>
      <c r="AC599" s="325"/>
      <c r="AD599" s="325"/>
      <c r="AE599" s="325"/>
      <c r="AF599" s="325"/>
      <c r="AG599" s="325"/>
      <c r="AH599" s="291"/>
    </row>
    <row r="600" spans="2:34" ht="39.75" customHeight="1" x14ac:dyDescent="0.25">
      <c r="B600" s="99"/>
      <c r="C600" s="389"/>
      <c r="D600" s="394"/>
      <c r="E600" s="434" t="s">
        <v>590</v>
      </c>
      <c r="F600" s="437">
        <f>IF(SUM(N600:N609)=0,"",AVERAGE(N600:N609))</f>
        <v>20</v>
      </c>
      <c r="G600" s="338">
        <v>73</v>
      </c>
      <c r="H600" s="339" t="s">
        <v>792</v>
      </c>
      <c r="I600" s="343"/>
      <c r="J600" s="331" t="s">
        <v>793</v>
      </c>
      <c r="K600" s="266" t="s">
        <v>41</v>
      </c>
      <c r="L600" s="182" t="s">
        <v>794</v>
      </c>
      <c r="M600" s="328" t="s">
        <v>129</v>
      </c>
      <c r="N600" s="326">
        <v>20</v>
      </c>
      <c r="O600" s="329"/>
      <c r="P600" s="270"/>
      <c r="Q600" s="61"/>
      <c r="R600" s="61"/>
      <c r="S600" s="61"/>
      <c r="T600" s="290"/>
      <c r="U600" s="324"/>
      <c r="V600" s="324"/>
      <c r="W600" s="324"/>
      <c r="X600" s="324"/>
      <c r="Y600" s="324"/>
      <c r="Z600" s="324">
        <f>IF($N$600="","",$N$600)</f>
        <v>20</v>
      </c>
      <c r="AA600" s="324"/>
      <c r="AB600" s="324"/>
      <c r="AC600" s="324"/>
      <c r="AD600" s="324"/>
      <c r="AE600" s="324">
        <f>IF($N$600="","",$N$600)</f>
        <v>20</v>
      </c>
      <c r="AF600" s="324"/>
      <c r="AG600" s="324"/>
      <c r="AH600" s="291"/>
    </row>
    <row r="601" spans="2:34" ht="39.75" customHeight="1" x14ac:dyDescent="0.25">
      <c r="B601" s="99"/>
      <c r="C601" s="389"/>
      <c r="D601" s="394"/>
      <c r="E601" s="434"/>
      <c r="F601" s="437"/>
      <c r="G601" s="327"/>
      <c r="H601" s="341"/>
      <c r="I601" s="343"/>
      <c r="J601" s="342"/>
      <c r="K601" s="266" t="s">
        <v>44</v>
      </c>
      <c r="L601" s="182" t="s">
        <v>795</v>
      </c>
      <c r="M601" s="327"/>
      <c r="N601" s="327"/>
      <c r="O601" s="330"/>
      <c r="P601" s="270"/>
      <c r="Q601" s="61"/>
      <c r="R601" s="61"/>
      <c r="S601" s="61"/>
      <c r="T601" s="290"/>
      <c r="U601" s="325"/>
      <c r="V601" s="325"/>
      <c r="W601" s="325"/>
      <c r="X601" s="325"/>
      <c r="Y601" s="325"/>
      <c r="Z601" s="325"/>
      <c r="AA601" s="325"/>
      <c r="AB601" s="325"/>
      <c r="AC601" s="325"/>
      <c r="AD601" s="325"/>
      <c r="AE601" s="325"/>
      <c r="AF601" s="325"/>
      <c r="AG601" s="325"/>
      <c r="AH601" s="291"/>
    </row>
    <row r="602" spans="2:34" ht="39.75" customHeight="1" x14ac:dyDescent="0.25">
      <c r="B602" s="99"/>
      <c r="C602" s="389"/>
      <c r="D602" s="394"/>
      <c r="E602" s="434"/>
      <c r="F602" s="437"/>
      <c r="G602" s="327"/>
      <c r="H602" s="341"/>
      <c r="I602" s="343"/>
      <c r="J602" s="342"/>
      <c r="K602" s="266" t="s">
        <v>46</v>
      </c>
      <c r="L602" s="182" t="s">
        <v>796</v>
      </c>
      <c r="M602" s="327"/>
      <c r="N602" s="327"/>
      <c r="O602" s="330"/>
      <c r="P602" s="270"/>
      <c r="Q602" s="61"/>
      <c r="R602" s="61"/>
      <c r="S602" s="61"/>
      <c r="T602" s="290"/>
      <c r="U602" s="325"/>
      <c r="V602" s="325"/>
      <c r="W602" s="325"/>
      <c r="X602" s="325"/>
      <c r="Y602" s="325"/>
      <c r="Z602" s="325"/>
      <c r="AA602" s="325"/>
      <c r="AB602" s="325"/>
      <c r="AC602" s="325"/>
      <c r="AD602" s="325"/>
      <c r="AE602" s="325"/>
      <c r="AF602" s="325"/>
      <c r="AG602" s="325"/>
      <c r="AH602" s="291"/>
    </row>
    <row r="603" spans="2:34" ht="39.75" customHeight="1" x14ac:dyDescent="0.25">
      <c r="B603" s="99"/>
      <c r="C603" s="389"/>
      <c r="D603" s="394"/>
      <c r="E603" s="434"/>
      <c r="F603" s="437"/>
      <c r="G603" s="327"/>
      <c r="H603" s="341"/>
      <c r="I603" s="343"/>
      <c r="J603" s="342"/>
      <c r="K603" s="266" t="s">
        <v>48</v>
      </c>
      <c r="L603" s="182" t="s">
        <v>797</v>
      </c>
      <c r="M603" s="327"/>
      <c r="N603" s="327"/>
      <c r="O603" s="330"/>
      <c r="P603" s="270"/>
      <c r="Q603" s="61"/>
      <c r="R603" s="61"/>
      <c r="S603" s="61"/>
      <c r="T603" s="290"/>
      <c r="U603" s="325"/>
      <c r="V603" s="325"/>
      <c r="W603" s="325"/>
      <c r="X603" s="325"/>
      <c r="Y603" s="325"/>
      <c r="Z603" s="325"/>
      <c r="AA603" s="325"/>
      <c r="AB603" s="325"/>
      <c r="AC603" s="325"/>
      <c r="AD603" s="325"/>
      <c r="AE603" s="325"/>
      <c r="AF603" s="325"/>
      <c r="AG603" s="325"/>
      <c r="AH603" s="291"/>
    </row>
    <row r="604" spans="2:34" ht="39.75" customHeight="1" x14ac:dyDescent="0.25">
      <c r="B604" s="99"/>
      <c r="C604" s="389"/>
      <c r="D604" s="394"/>
      <c r="E604" s="434"/>
      <c r="F604" s="437"/>
      <c r="G604" s="327"/>
      <c r="H604" s="341"/>
      <c r="I604" s="343"/>
      <c r="J604" s="342"/>
      <c r="K604" s="266" t="s">
        <v>50</v>
      </c>
      <c r="L604" s="182" t="s">
        <v>798</v>
      </c>
      <c r="M604" s="327"/>
      <c r="N604" s="327"/>
      <c r="O604" s="330"/>
      <c r="P604" s="270"/>
      <c r="Q604" s="61"/>
      <c r="R604" s="61"/>
      <c r="S604" s="61"/>
      <c r="T604" s="290"/>
      <c r="U604" s="325"/>
      <c r="V604" s="325"/>
      <c r="W604" s="325"/>
      <c r="X604" s="325"/>
      <c r="Y604" s="325"/>
      <c r="Z604" s="325"/>
      <c r="AA604" s="325"/>
      <c r="AB604" s="325"/>
      <c r="AC604" s="325"/>
      <c r="AD604" s="325"/>
      <c r="AE604" s="325"/>
      <c r="AF604" s="325"/>
      <c r="AG604" s="325"/>
      <c r="AH604" s="291"/>
    </row>
    <row r="605" spans="2:34" ht="39.75" customHeight="1" x14ac:dyDescent="0.25">
      <c r="B605" s="99"/>
      <c r="C605" s="389"/>
      <c r="D605" s="394"/>
      <c r="E605" s="434"/>
      <c r="F605" s="438"/>
      <c r="G605" s="338">
        <v>74</v>
      </c>
      <c r="H605" s="339" t="s">
        <v>799</v>
      </c>
      <c r="I605" s="343"/>
      <c r="J605" s="331" t="s">
        <v>800</v>
      </c>
      <c r="K605" s="266" t="s">
        <v>41</v>
      </c>
      <c r="L605" s="182" t="s">
        <v>801</v>
      </c>
      <c r="M605" s="328" t="s">
        <v>129</v>
      </c>
      <c r="N605" s="326">
        <v>20</v>
      </c>
      <c r="O605" s="329"/>
      <c r="P605" s="270"/>
      <c r="Q605" s="61"/>
      <c r="R605" s="61"/>
      <c r="S605" s="61"/>
      <c r="T605" s="290"/>
      <c r="U605" s="324"/>
      <c r="V605" s="324"/>
      <c r="W605" s="324"/>
      <c r="X605" s="324">
        <f>IF($N$605="","",$N$605)</f>
        <v>20</v>
      </c>
      <c r="Y605" s="324"/>
      <c r="Z605" s="324"/>
      <c r="AA605" s="324">
        <f>IF($N$605="","",$N$605)</f>
        <v>20</v>
      </c>
      <c r="AB605" s="324"/>
      <c r="AC605" s="324"/>
      <c r="AD605" s="324"/>
      <c r="AE605" s="324"/>
      <c r="AF605" s="324"/>
      <c r="AG605" s="324"/>
      <c r="AH605" s="291"/>
    </row>
    <row r="606" spans="2:34" ht="39.75" customHeight="1" x14ac:dyDescent="0.25">
      <c r="B606" s="99"/>
      <c r="C606" s="390"/>
      <c r="D606" s="395"/>
      <c r="E606" s="327"/>
      <c r="F606" s="436"/>
      <c r="G606" s="327"/>
      <c r="H606" s="341"/>
      <c r="I606" s="343"/>
      <c r="J606" s="342"/>
      <c r="K606" s="266" t="s">
        <v>44</v>
      </c>
      <c r="L606" s="182" t="s">
        <v>802</v>
      </c>
      <c r="M606" s="327"/>
      <c r="N606" s="327"/>
      <c r="O606" s="330"/>
      <c r="P606" s="270"/>
      <c r="Q606" s="61"/>
      <c r="R606" s="61"/>
      <c r="S606" s="61"/>
      <c r="T606" s="290"/>
      <c r="U606" s="325"/>
      <c r="V606" s="325"/>
      <c r="W606" s="325"/>
      <c r="X606" s="325"/>
      <c r="Y606" s="325"/>
      <c r="Z606" s="325"/>
      <c r="AA606" s="325"/>
      <c r="AB606" s="325"/>
      <c r="AC606" s="325"/>
      <c r="AD606" s="325"/>
      <c r="AE606" s="325"/>
      <c r="AF606" s="325"/>
      <c r="AG606" s="325"/>
      <c r="AH606" s="291"/>
    </row>
    <row r="607" spans="2:34" ht="39.75" customHeight="1" x14ac:dyDescent="0.25">
      <c r="B607" s="99"/>
      <c r="C607" s="390"/>
      <c r="D607" s="395"/>
      <c r="E607" s="327"/>
      <c r="F607" s="436"/>
      <c r="G607" s="327"/>
      <c r="H607" s="341"/>
      <c r="I607" s="343"/>
      <c r="J607" s="342"/>
      <c r="K607" s="266" t="s">
        <v>46</v>
      </c>
      <c r="L607" s="182" t="s">
        <v>803</v>
      </c>
      <c r="M607" s="327"/>
      <c r="N607" s="327"/>
      <c r="O607" s="330"/>
      <c r="P607" s="270"/>
      <c r="Q607" s="61"/>
      <c r="R607" s="61"/>
      <c r="S607" s="61"/>
      <c r="T607" s="290"/>
      <c r="U607" s="325"/>
      <c r="V607" s="325"/>
      <c r="W607" s="325"/>
      <c r="X607" s="325"/>
      <c r="Y607" s="325"/>
      <c r="Z607" s="325"/>
      <c r="AA607" s="325"/>
      <c r="AB607" s="325"/>
      <c r="AC607" s="325"/>
      <c r="AD607" s="325"/>
      <c r="AE607" s="325"/>
      <c r="AF607" s="325"/>
      <c r="AG607" s="325"/>
      <c r="AH607" s="291"/>
    </row>
    <row r="608" spans="2:34" ht="39.75" customHeight="1" x14ac:dyDescent="0.25">
      <c r="B608" s="99"/>
      <c r="C608" s="390"/>
      <c r="D608" s="395"/>
      <c r="E608" s="327"/>
      <c r="F608" s="436"/>
      <c r="G608" s="327"/>
      <c r="H608" s="341"/>
      <c r="I608" s="343"/>
      <c r="J608" s="342"/>
      <c r="K608" s="266" t="s">
        <v>48</v>
      </c>
      <c r="L608" s="182" t="s">
        <v>804</v>
      </c>
      <c r="M608" s="327"/>
      <c r="N608" s="327"/>
      <c r="O608" s="330"/>
      <c r="P608" s="270"/>
      <c r="Q608" s="61"/>
      <c r="R608" s="61"/>
      <c r="S608" s="61"/>
      <c r="T608" s="290"/>
      <c r="U608" s="325"/>
      <c r="V608" s="325"/>
      <c r="W608" s="325"/>
      <c r="X608" s="325"/>
      <c r="Y608" s="325"/>
      <c r="Z608" s="325"/>
      <c r="AA608" s="325"/>
      <c r="AB608" s="325"/>
      <c r="AC608" s="325"/>
      <c r="AD608" s="325"/>
      <c r="AE608" s="325"/>
      <c r="AF608" s="325"/>
      <c r="AG608" s="325"/>
      <c r="AH608" s="291"/>
    </row>
    <row r="609" spans="2:34" ht="39.75" customHeight="1" x14ac:dyDescent="0.25">
      <c r="B609" s="99"/>
      <c r="C609" s="390"/>
      <c r="D609" s="395"/>
      <c r="E609" s="327"/>
      <c r="F609" s="436"/>
      <c r="G609" s="327"/>
      <c r="H609" s="341"/>
      <c r="I609" s="343"/>
      <c r="J609" s="342"/>
      <c r="K609" s="266" t="s">
        <v>50</v>
      </c>
      <c r="L609" s="182" t="s">
        <v>805</v>
      </c>
      <c r="M609" s="327"/>
      <c r="N609" s="327"/>
      <c r="O609" s="330"/>
      <c r="P609" s="270"/>
      <c r="Q609" s="61"/>
      <c r="R609" s="61"/>
      <c r="S609" s="61"/>
      <c r="T609" s="290"/>
      <c r="U609" s="325"/>
      <c r="V609" s="325"/>
      <c r="W609" s="325"/>
      <c r="X609" s="325"/>
      <c r="Y609" s="325"/>
      <c r="Z609" s="325"/>
      <c r="AA609" s="325"/>
      <c r="AB609" s="325"/>
      <c r="AC609" s="325"/>
      <c r="AD609" s="325"/>
      <c r="AE609" s="325"/>
      <c r="AF609" s="325"/>
      <c r="AG609" s="325"/>
      <c r="AH609" s="291"/>
    </row>
    <row r="610" spans="2:34" ht="39.75" customHeight="1" x14ac:dyDescent="0.25">
      <c r="B610" s="99"/>
      <c r="C610" s="444"/>
      <c r="D610" s="446"/>
      <c r="E610" s="434" t="s">
        <v>806</v>
      </c>
      <c r="F610" s="436">
        <f>IF(SUM(N610:N619)=0,"",AVERAGE(N610:N619))</f>
        <v>20</v>
      </c>
      <c r="G610" s="338">
        <v>75</v>
      </c>
      <c r="H610" s="339" t="s">
        <v>807</v>
      </c>
      <c r="I610" s="343"/>
      <c r="J610" s="331" t="s">
        <v>808</v>
      </c>
      <c r="K610" s="266" t="s">
        <v>41</v>
      </c>
      <c r="L610" s="182" t="s">
        <v>809</v>
      </c>
      <c r="M610" s="328" t="s">
        <v>129</v>
      </c>
      <c r="N610" s="326">
        <v>20</v>
      </c>
      <c r="O610" s="329"/>
      <c r="P610" s="270"/>
      <c r="Q610" s="61"/>
      <c r="R610" s="61"/>
      <c r="S610" s="61"/>
      <c r="T610" s="290"/>
      <c r="U610" s="324"/>
      <c r="V610" s="324"/>
      <c r="W610" s="324">
        <f>IF($N$610="","",$N$610)</f>
        <v>20</v>
      </c>
      <c r="X610" s="324"/>
      <c r="Y610" s="324">
        <f>IF($N$610="","",$N$610)</f>
        <v>20</v>
      </c>
      <c r="Z610" s="324">
        <f>IF($N$610="","",$N$610)</f>
        <v>20</v>
      </c>
      <c r="AA610" s="324"/>
      <c r="AB610" s="324"/>
      <c r="AC610" s="324"/>
      <c r="AD610" s="324"/>
      <c r="AE610" s="324"/>
      <c r="AF610" s="324"/>
      <c r="AG610" s="324"/>
      <c r="AH610" s="291"/>
    </row>
    <row r="611" spans="2:34" ht="39.75" customHeight="1" x14ac:dyDescent="0.25">
      <c r="B611" s="99"/>
      <c r="C611" s="444"/>
      <c r="D611" s="446"/>
      <c r="E611" s="434"/>
      <c r="F611" s="436"/>
      <c r="G611" s="327"/>
      <c r="H611" s="341"/>
      <c r="I611" s="343"/>
      <c r="J611" s="342"/>
      <c r="K611" s="266" t="s">
        <v>44</v>
      </c>
      <c r="L611" s="182" t="s">
        <v>810</v>
      </c>
      <c r="M611" s="327"/>
      <c r="N611" s="327"/>
      <c r="O611" s="330"/>
      <c r="P611" s="270"/>
      <c r="Q611" s="61"/>
      <c r="R611" s="61"/>
      <c r="S611" s="61"/>
      <c r="T611" s="290"/>
      <c r="U611" s="325"/>
      <c r="V611" s="325"/>
      <c r="W611" s="325"/>
      <c r="X611" s="325"/>
      <c r="Y611" s="325"/>
      <c r="Z611" s="325"/>
      <c r="AA611" s="325"/>
      <c r="AB611" s="325"/>
      <c r="AC611" s="325"/>
      <c r="AD611" s="325"/>
      <c r="AE611" s="325"/>
      <c r="AF611" s="325"/>
      <c r="AG611" s="325"/>
      <c r="AH611" s="291"/>
    </row>
    <row r="612" spans="2:34" ht="39.75" customHeight="1" x14ac:dyDescent="0.25">
      <c r="B612" s="99"/>
      <c r="C612" s="444"/>
      <c r="D612" s="446"/>
      <c r="E612" s="434"/>
      <c r="F612" s="436"/>
      <c r="G612" s="327"/>
      <c r="H612" s="341"/>
      <c r="I612" s="343"/>
      <c r="J612" s="342"/>
      <c r="K612" s="266" t="s">
        <v>46</v>
      </c>
      <c r="L612" s="182" t="s">
        <v>811</v>
      </c>
      <c r="M612" s="327"/>
      <c r="N612" s="327"/>
      <c r="O612" s="330"/>
      <c r="P612" s="270"/>
      <c r="Q612" s="61"/>
      <c r="R612" s="61"/>
      <c r="S612" s="61"/>
      <c r="T612" s="290"/>
      <c r="U612" s="325"/>
      <c r="V612" s="325"/>
      <c r="W612" s="325"/>
      <c r="X612" s="325"/>
      <c r="Y612" s="325"/>
      <c r="Z612" s="325"/>
      <c r="AA612" s="325"/>
      <c r="AB612" s="325"/>
      <c r="AC612" s="325"/>
      <c r="AD612" s="325"/>
      <c r="AE612" s="325"/>
      <c r="AF612" s="325"/>
      <c r="AG612" s="325"/>
      <c r="AH612" s="291"/>
    </row>
    <row r="613" spans="2:34" ht="39.75" customHeight="1" x14ac:dyDescent="0.25">
      <c r="B613" s="99"/>
      <c r="C613" s="444"/>
      <c r="D613" s="446"/>
      <c r="E613" s="434"/>
      <c r="F613" s="436"/>
      <c r="G613" s="327"/>
      <c r="H613" s="341"/>
      <c r="I613" s="343"/>
      <c r="J613" s="342"/>
      <c r="K613" s="266" t="s">
        <v>48</v>
      </c>
      <c r="L613" s="182" t="s">
        <v>812</v>
      </c>
      <c r="M613" s="327"/>
      <c r="N613" s="327"/>
      <c r="O613" s="330"/>
      <c r="P613" s="270"/>
      <c r="Q613" s="61"/>
      <c r="R613" s="61"/>
      <c r="S613" s="61"/>
      <c r="T613" s="290"/>
      <c r="U613" s="325"/>
      <c r="V613" s="325"/>
      <c r="W613" s="325"/>
      <c r="X613" s="325"/>
      <c r="Y613" s="325"/>
      <c r="Z613" s="325"/>
      <c r="AA613" s="325"/>
      <c r="AB613" s="325"/>
      <c r="AC613" s="325"/>
      <c r="AD613" s="325"/>
      <c r="AE613" s="325"/>
      <c r="AF613" s="325"/>
      <c r="AG613" s="325"/>
      <c r="AH613" s="291"/>
    </row>
    <row r="614" spans="2:34" ht="39.75" customHeight="1" x14ac:dyDescent="0.25">
      <c r="B614" s="99"/>
      <c r="C614" s="444"/>
      <c r="D614" s="446"/>
      <c r="E614" s="434"/>
      <c r="F614" s="436"/>
      <c r="G614" s="327"/>
      <c r="H614" s="341"/>
      <c r="I614" s="343"/>
      <c r="J614" s="342"/>
      <c r="K614" s="266" t="s">
        <v>50</v>
      </c>
      <c r="L614" s="182" t="s">
        <v>813</v>
      </c>
      <c r="M614" s="327"/>
      <c r="N614" s="327"/>
      <c r="O614" s="330"/>
      <c r="P614" s="270"/>
      <c r="Q614" s="61"/>
      <c r="R614" s="61"/>
      <c r="S614" s="61"/>
      <c r="T614" s="290"/>
      <c r="U614" s="325"/>
      <c r="V614" s="325"/>
      <c r="W614" s="325"/>
      <c r="X614" s="325"/>
      <c r="Y614" s="325"/>
      <c r="Z614" s="325"/>
      <c r="AA614" s="325"/>
      <c r="AB614" s="325"/>
      <c r="AC614" s="325"/>
      <c r="AD614" s="325"/>
      <c r="AE614" s="325"/>
      <c r="AF614" s="325"/>
      <c r="AG614" s="325"/>
      <c r="AH614" s="291"/>
    </row>
    <row r="615" spans="2:34" ht="39.75" customHeight="1" x14ac:dyDescent="0.25">
      <c r="B615" s="99"/>
      <c r="C615" s="444"/>
      <c r="D615" s="446"/>
      <c r="E615" s="434"/>
      <c r="F615" s="436"/>
      <c r="G615" s="338">
        <v>76</v>
      </c>
      <c r="H615" s="339" t="s">
        <v>814</v>
      </c>
      <c r="I615" s="343"/>
      <c r="J615" s="331" t="s">
        <v>815</v>
      </c>
      <c r="K615" s="266" t="s">
        <v>41</v>
      </c>
      <c r="L615" s="182" t="s">
        <v>816</v>
      </c>
      <c r="M615" s="328" t="s">
        <v>129</v>
      </c>
      <c r="N615" s="326">
        <v>20</v>
      </c>
      <c r="O615" s="329"/>
      <c r="P615" s="270"/>
      <c r="Q615" s="61"/>
      <c r="R615" s="61"/>
      <c r="S615" s="61"/>
      <c r="T615" s="290"/>
      <c r="U615" s="324"/>
      <c r="V615" s="324"/>
      <c r="W615" s="324">
        <f>IF($N$615="","",$N$615)</f>
        <v>20</v>
      </c>
      <c r="X615" s="324"/>
      <c r="Y615" s="324"/>
      <c r="Z615" s="324">
        <f>IF($N$615="","",$N$615)</f>
        <v>20</v>
      </c>
      <c r="AA615" s="324"/>
      <c r="AB615" s="324"/>
      <c r="AC615" s="324"/>
      <c r="AD615" s="324"/>
      <c r="AE615" s="324"/>
      <c r="AF615" s="324"/>
      <c r="AG615" s="324"/>
      <c r="AH615" s="291"/>
    </row>
    <row r="616" spans="2:34" ht="39.75" customHeight="1" x14ac:dyDescent="0.25">
      <c r="B616" s="99"/>
      <c r="C616" s="444"/>
      <c r="D616" s="446"/>
      <c r="E616" s="327"/>
      <c r="F616" s="436"/>
      <c r="G616" s="327"/>
      <c r="H616" s="341"/>
      <c r="I616" s="343"/>
      <c r="J616" s="342"/>
      <c r="K616" s="266" t="s">
        <v>44</v>
      </c>
      <c r="L616" s="182" t="s">
        <v>817</v>
      </c>
      <c r="M616" s="327"/>
      <c r="N616" s="327"/>
      <c r="O616" s="330"/>
      <c r="P616" s="270"/>
      <c r="Q616" s="61"/>
      <c r="R616" s="61"/>
      <c r="S616" s="61"/>
      <c r="T616" s="290"/>
      <c r="U616" s="325"/>
      <c r="V616" s="325"/>
      <c r="W616" s="325"/>
      <c r="X616" s="325"/>
      <c r="Y616" s="325"/>
      <c r="Z616" s="325"/>
      <c r="AA616" s="325"/>
      <c r="AB616" s="325"/>
      <c r="AC616" s="325"/>
      <c r="AD616" s="325"/>
      <c r="AE616" s="325"/>
      <c r="AF616" s="325"/>
      <c r="AG616" s="325"/>
      <c r="AH616" s="291"/>
    </row>
    <row r="617" spans="2:34" ht="39.75" customHeight="1" x14ac:dyDescent="0.25">
      <c r="B617" s="99"/>
      <c r="C617" s="444"/>
      <c r="D617" s="446"/>
      <c r="E617" s="327"/>
      <c r="F617" s="436"/>
      <c r="G617" s="327"/>
      <c r="H617" s="341"/>
      <c r="I617" s="343"/>
      <c r="J617" s="342"/>
      <c r="K617" s="266" t="s">
        <v>46</v>
      </c>
      <c r="L617" s="182" t="s">
        <v>818</v>
      </c>
      <c r="M617" s="327"/>
      <c r="N617" s="327"/>
      <c r="O617" s="330"/>
      <c r="P617" s="270"/>
      <c r="Q617" s="61"/>
      <c r="R617" s="61"/>
      <c r="S617" s="61"/>
      <c r="T617" s="290"/>
      <c r="U617" s="325"/>
      <c r="V617" s="325"/>
      <c r="W617" s="325"/>
      <c r="X617" s="325"/>
      <c r="Y617" s="325"/>
      <c r="Z617" s="325"/>
      <c r="AA617" s="325"/>
      <c r="AB617" s="325"/>
      <c r="AC617" s="325"/>
      <c r="AD617" s="325"/>
      <c r="AE617" s="325"/>
      <c r="AF617" s="325"/>
      <c r="AG617" s="325"/>
      <c r="AH617" s="291"/>
    </row>
    <row r="618" spans="2:34" ht="39.75" customHeight="1" x14ac:dyDescent="0.25">
      <c r="B618" s="99"/>
      <c r="C618" s="444"/>
      <c r="D618" s="446"/>
      <c r="E618" s="327"/>
      <c r="F618" s="436"/>
      <c r="G618" s="327"/>
      <c r="H618" s="341"/>
      <c r="I618" s="343"/>
      <c r="J618" s="342"/>
      <c r="K618" s="266" t="s">
        <v>48</v>
      </c>
      <c r="L618" s="182" t="s">
        <v>819</v>
      </c>
      <c r="M618" s="327"/>
      <c r="N618" s="327"/>
      <c r="O618" s="330"/>
      <c r="P618" s="270"/>
      <c r="Q618" s="61"/>
      <c r="R618" s="61"/>
      <c r="S618" s="61"/>
      <c r="T618" s="290"/>
      <c r="U618" s="325"/>
      <c r="V618" s="325"/>
      <c r="W618" s="325"/>
      <c r="X618" s="325"/>
      <c r="Y618" s="325"/>
      <c r="Z618" s="325"/>
      <c r="AA618" s="325"/>
      <c r="AB618" s="325"/>
      <c r="AC618" s="325"/>
      <c r="AD618" s="325"/>
      <c r="AE618" s="325"/>
      <c r="AF618" s="325"/>
      <c r="AG618" s="325"/>
      <c r="AH618" s="291"/>
    </row>
    <row r="619" spans="2:34" ht="39.75" customHeight="1" x14ac:dyDescent="0.25">
      <c r="B619" s="99"/>
      <c r="C619" s="444"/>
      <c r="D619" s="446"/>
      <c r="E619" s="327"/>
      <c r="F619" s="436"/>
      <c r="G619" s="327"/>
      <c r="H619" s="341"/>
      <c r="I619" s="343"/>
      <c r="J619" s="342"/>
      <c r="K619" s="266" t="s">
        <v>50</v>
      </c>
      <c r="L619" s="182" t="s">
        <v>820</v>
      </c>
      <c r="M619" s="327"/>
      <c r="N619" s="327"/>
      <c r="O619" s="330"/>
      <c r="P619" s="270"/>
      <c r="Q619" s="61"/>
      <c r="R619" s="61"/>
      <c r="S619" s="61"/>
      <c r="T619" s="290"/>
      <c r="U619" s="325"/>
      <c r="V619" s="325"/>
      <c r="W619" s="325"/>
      <c r="X619" s="325"/>
      <c r="Y619" s="325"/>
      <c r="Z619" s="325"/>
      <c r="AA619" s="325"/>
      <c r="AB619" s="325"/>
      <c r="AC619" s="325"/>
      <c r="AD619" s="325"/>
      <c r="AE619" s="325"/>
      <c r="AF619" s="325"/>
      <c r="AG619" s="325"/>
      <c r="AH619" s="291"/>
    </row>
    <row r="620" spans="2:34" ht="39.75" customHeight="1" x14ac:dyDescent="0.25">
      <c r="B620" s="99"/>
      <c r="C620" s="444"/>
      <c r="D620" s="446"/>
      <c r="E620" s="434" t="s">
        <v>821</v>
      </c>
      <c r="F620" s="436">
        <f>IF(SUM(N620:N624)=0,"",AVERAGE(N620:N624))</f>
        <v>50</v>
      </c>
      <c r="G620" s="338">
        <v>77</v>
      </c>
      <c r="H620" s="339" t="s">
        <v>822</v>
      </c>
      <c r="I620" s="343"/>
      <c r="J620" s="331" t="s">
        <v>823</v>
      </c>
      <c r="K620" s="266" t="s">
        <v>41</v>
      </c>
      <c r="L620" s="182" t="s">
        <v>824</v>
      </c>
      <c r="M620" s="328" t="s">
        <v>129</v>
      </c>
      <c r="N620" s="326">
        <v>50</v>
      </c>
      <c r="O620" s="329"/>
      <c r="P620" s="270"/>
      <c r="Q620" s="61"/>
      <c r="R620" s="61"/>
      <c r="S620" s="61"/>
      <c r="T620" s="290"/>
      <c r="U620" s="324"/>
      <c r="V620" s="324"/>
      <c r="W620" s="324"/>
      <c r="X620" s="324"/>
      <c r="Y620" s="324"/>
      <c r="Z620" s="324"/>
      <c r="AA620" s="324"/>
      <c r="AB620" s="324">
        <f>IF($N$620="","",$N$620)</f>
        <v>50</v>
      </c>
      <c r="AC620" s="324"/>
      <c r="AD620" s="324"/>
      <c r="AE620" s="324"/>
      <c r="AF620" s="324">
        <f>IF($N$620="","",$N$620)</f>
        <v>50</v>
      </c>
      <c r="AG620" s="324"/>
      <c r="AH620" s="291"/>
    </row>
    <row r="621" spans="2:34" ht="39.75" customHeight="1" x14ac:dyDescent="0.25">
      <c r="B621" s="99"/>
      <c r="C621" s="444"/>
      <c r="D621" s="446"/>
      <c r="E621" s="327"/>
      <c r="F621" s="436"/>
      <c r="G621" s="327"/>
      <c r="H621" s="341"/>
      <c r="I621" s="343"/>
      <c r="J621" s="342"/>
      <c r="K621" s="266" t="s">
        <v>44</v>
      </c>
      <c r="L621" s="182" t="s">
        <v>825</v>
      </c>
      <c r="M621" s="327"/>
      <c r="N621" s="327"/>
      <c r="O621" s="330"/>
      <c r="P621" s="270"/>
      <c r="Q621" s="61"/>
      <c r="R621" s="61"/>
      <c r="S621" s="61"/>
      <c r="T621" s="290"/>
      <c r="U621" s="325"/>
      <c r="V621" s="325"/>
      <c r="W621" s="325"/>
      <c r="X621" s="325"/>
      <c r="Y621" s="325"/>
      <c r="Z621" s="325"/>
      <c r="AA621" s="325"/>
      <c r="AB621" s="325"/>
      <c r="AC621" s="325"/>
      <c r="AD621" s="325"/>
      <c r="AE621" s="325"/>
      <c r="AF621" s="325"/>
      <c r="AG621" s="325"/>
      <c r="AH621" s="291"/>
    </row>
    <row r="622" spans="2:34" ht="39.75" customHeight="1" x14ac:dyDescent="0.25">
      <c r="B622" s="99"/>
      <c r="C622" s="444"/>
      <c r="D622" s="446"/>
      <c r="E622" s="327"/>
      <c r="F622" s="436"/>
      <c r="G622" s="327"/>
      <c r="H622" s="341"/>
      <c r="I622" s="343"/>
      <c r="J622" s="342"/>
      <c r="K622" s="266" t="s">
        <v>46</v>
      </c>
      <c r="L622" s="182" t="s">
        <v>826</v>
      </c>
      <c r="M622" s="327"/>
      <c r="N622" s="327"/>
      <c r="O622" s="330"/>
      <c r="P622" s="270"/>
      <c r="Q622" s="61"/>
      <c r="R622" s="61"/>
      <c r="S622" s="61"/>
      <c r="T622" s="290"/>
      <c r="U622" s="325"/>
      <c r="V622" s="325"/>
      <c r="W622" s="325"/>
      <c r="X622" s="325"/>
      <c r="Y622" s="325"/>
      <c r="Z622" s="325"/>
      <c r="AA622" s="325"/>
      <c r="AB622" s="325"/>
      <c r="AC622" s="325"/>
      <c r="AD622" s="325"/>
      <c r="AE622" s="325"/>
      <c r="AF622" s="325"/>
      <c r="AG622" s="325"/>
      <c r="AH622" s="291"/>
    </row>
    <row r="623" spans="2:34" ht="39.75" customHeight="1" x14ac:dyDescent="0.25">
      <c r="B623" s="99"/>
      <c r="C623" s="444"/>
      <c r="D623" s="446"/>
      <c r="E623" s="327"/>
      <c r="F623" s="436"/>
      <c r="G623" s="327"/>
      <c r="H623" s="341"/>
      <c r="I623" s="343"/>
      <c r="J623" s="342"/>
      <c r="K623" s="266" t="s">
        <v>48</v>
      </c>
      <c r="L623" s="182" t="s">
        <v>827</v>
      </c>
      <c r="M623" s="327"/>
      <c r="N623" s="327"/>
      <c r="O623" s="330"/>
      <c r="P623" s="270"/>
      <c r="Q623" s="61"/>
      <c r="R623" s="61"/>
      <c r="S623" s="61"/>
      <c r="T623" s="290"/>
      <c r="U623" s="325"/>
      <c r="V623" s="325"/>
      <c r="W623" s="325"/>
      <c r="X623" s="325"/>
      <c r="Y623" s="325"/>
      <c r="Z623" s="325"/>
      <c r="AA623" s="325"/>
      <c r="AB623" s="325"/>
      <c r="AC623" s="325"/>
      <c r="AD623" s="325"/>
      <c r="AE623" s="325"/>
      <c r="AF623" s="325"/>
      <c r="AG623" s="325"/>
      <c r="AH623" s="291"/>
    </row>
    <row r="624" spans="2:34" ht="39.75" customHeight="1" x14ac:dyDescent="0.25">
      <c r="B624" s="99"/>
      <c r="C624" s="445"/>
      <c r="D624" s="447"/>
      <c r="E624" s="384"/>
      <c r="F624" s="439"/>
      <c r="G624" s="384"/>
      <c r="H624" s="448"/>
      <c r="I624" s="449"/>
      <c r="J624" s="432"/>
      <c r="K624" s="304" t="s">
        <v>50</v>
      </c>
      <c r="L624" s="179" t="s">
        <v>828</v>
      </c>
      <c r="M624" s="384"/>
      <c r="N624" s="384"/>
      <c r="O624" s="443"/>
      <c r="P624" s="270"/>
      <c r="Q624" s="61"/>
      <c r="R624" s="61"/>
      <c r="S624" s="61"/>
      <c r="T624" s="290"/>
      <c r="U624" s="325"/>
      <c r="V624" s="325"/>
      <c r="W624" s="325"/>
      <c r="X624" s="325"/>
      <c r="Y624" s="325"/>
      <c r="Z624" s="325"/>
      <c r="AA624" s="325"/>
      <c r="AB624" s="325"/>
      <c r="AC624" s="325"/>
      <c r="AD624" s="325"/>
      <c r="AE624" s="325"/>
      <c r="AF624" s="325"/>
      <c r="AG624" s="325"/>
      <c r="AH624" s="291"/>
    </row>
    <row r="625" spans="2:34" ht="5.25" customHeight="1" thickBot="1" x14ac:dyDescent="0.3">
      <c r="B625" s="312"/>
      <c r="C625" s="238"/>
      <c r="D625" s="238"/>
      <c r="E625" s="238"/>
      <c r="F625" s="238"/>
      <c r="G625" s="238"/>
      <c r="H625" s="268"/>
      <c r="I625" s="268"/>
      <c r="J625" s="238"/>
      <c r="K625" s="313"/>
      <c r="L625" s="269"/>
      <c r="M625" s="268"/>
      <c r="N625" s="314"/>
      <c r="O625" s="238"/>
      <c r="P625" s="315"/>
      <c r="Q625" s="61"/>
      <c r="R625" s="61"/>
      <c r="S625" s="61"/>
      <c r="T625" s="316"/>
      <c r="U625" s="317">
        <f t="shared" ref="U625:AG625" si="2">IF((SUM(U12:U624))&gt;0,AVERAGE(U12:U624),"")</f>
        <v>83.181818181818187</v>
      </c>
      <c r="V625" s="317">
        <f t="shared" si="2"/>
        <v>77.222222222222229</v>
      </c>
      <c r="W625" s="317">
        <f t="shared" si="2"/>
        <v>75.775000000000006</v>
      </c>
      <c r="X625" s="317">
        <f t="shared" si="2"/>
        <v>75.454545454545453</v>
      </c>
      <c r="Y625" s="317">
        <f t="shared" si="2"/>
        <v>70</v>
      </c>
      <c r="Z625" s="317">
        <f t="shared" si="2"/>
        <v>73.903225806451616</v>
      </c>
      <c r="AA625" s="317">
        <f t="shared" si="2"/>
        <v>74.473684210526315</v>
      </c>
      <c r="AB625" s="317">
        <f t="shared" si="2"/>
        <v>75.785714285714292</v>
      </c>
      <c r="AC625" s="317">
        <f t="shared" si="2"/>
        <v>82.166666666666671</v>
      </c>
      <c r="AD625" s="317">
        <f t="shared" si="2"/>
        <v>85.882352941176464</v>
      </c>
      <c r="AE625" s="317">
        <f t="shared" si="2"/>
        <v>70.324324324324323</v>
      </c>
      <c r="AF625" s="317">
        <f t="shared" si="2"/>
        <v>78.433333333333337</v>
      </c>
      <c r="AG625" s="317">
        <f t="shared" si="2"/>
        <v>81.28125</v>
      </c>
      <c r="AH625" s="318"/>
    </row>
    <row r="626" spans="2:34" ht="15" x14ac:dyDescent="0.25">
      <c r="B626" s="61"/>
      <c r="C626" s="61"/>
      <c r="D626" s="61"/>
      <c r="E626" s="61"/>
      <c r="F626" s="61"/>
      <c r="G626" s="61"/>
      <c r="H626" s="281"/>
      <c r="I626" s="281"/>
      <c r="J626" s="61"/>
      <c r="K626" s="261"/>
      <c r="L626" s="319"/>
      <c r="M626" s="281"/>
      <c r="N626" s="320"/>
      <c r="O626" s="61"/>
      <c r="P626" s="61"/>
      <c r="Q626" s="61"/>
      <c r="R626" s="61"/>
      <c r="S626" s="61"/>
      <c r="T626" s="61"/>
      <c r="U626" s="261"/>
      <c r="V626" s="261"/>
      <c r="W626" s="261"/>
      <c r="X626" s="261"/>
      <c r="Y626" s="261"/>
      <c r="Z626" s="261"/>
      <c r="AA626" s="261"/>
      <c r="AB626" s="261"/>
      <c r="AC626" s="261"/>
      <c r="AD626" s="261"/>
      <c r="AE626" s="261"/>
      <c r="AF626" s="261"/>
      <c r="AG626" s="261"/>
      <c r="AH626" s="61"/>
    </row>
    <row r="627" spans="2:34" ht="15" hidden="1" x14ac:dyDescent="0.25">
      <c r="B627" s="61"/>
      <c r="C627" s="61"/>
      <c r="D627" s="61"/>
      <c r="E627" s="61"/>
      <c r="F627" s="61"/>
      <c r="G627" s="61"/>
      <c r="H627" s="281"/>
      <c r="I627" s="281"/>
      <c r="J627" s="61"/>
      <c r="K627" s="261"/>
      <c r="L627" s="319"/>
      <c r="M627" s="281"/>
      <c r="N627" s="320"/>
      <c r="O627" s="261"/>
      <c r="P627" s="261"/>
      <c r="Q627" s="61"/>
      <c r="R627" s="61"/>
      <c r="S627" s="61"/>
      <c r="T627" s="61"/>
      <c r="U627" s="321"/>
      <c r="V627" s="295"/>
      <c r="W627" s="295"/>
      <c r="X627" s="295"/>
      <c r="Y627" s="295"/>
      <c r="Z627" s="295"/>
      <c r="AA627" s="295"/>
      <c r="AB627" s="295"/>
      <c r="AC627" s="295"/>
      <c r="AD627" s="295"/>
      <c r="AE627" s="295"/>
      <c r="AF627" s="295"/>
      <c r="AG627" s="295"/>
      <c r="AH627" s="61"/>
    </row>
    <row r="628" spans="2:34" hidden="1" x14ac:dyDescent="0.25">
      <c r="B628" s="61"/>
      <c r="C628" s="61"/>
      <c r="D628" s="61"/>
      <c r="E628" s="61"/>
      <c r="F628" s="61"/>
      <c r="G628" s="61"/>
      <c r="H628" s="281"/>
      <c r="I628" s="281"/>
      <c r="J628" s="61"/>
      <c r="K628" s="261"/>
      <c r="L628" s="319"/>
      <c r="M628" s="61"/>
      <c r="N628" s="61"/>
      <c r="O628" s="61"/>
      <c r="P628" s="61"/>
      <c r="Q628" s="61"/>
      <c r="R628" s="61"/>
      <c r="S628" s="61"/>
      <c r="T628" s="61"/>
      <c r="U628" s="61"/>
      <c r="V628" s="61"/>
      <c r="W628" s="61"/>
      <c r="X628" s="61"/>
      <c r="Y628" s="61"/>
      <c r="Z628" s="61"/>
      <c r="AA628" s="61"/>
      <c r="AB628" s="61"/>
      <c r="AC628" s="61"/>
      <c r="AD628" s="61"/>
      <c r="AE628" s="61"/>
      <c r="AF628" s="61"/>
      <c r="AG628" s="61"/>
      <c r="AH628" s="61"/>
    </row>
    <row r="635" spans="2:34" ht="11.25" hidden="1" x14ac:dyDescent="0.25">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row>
    <row r="636" spans="2:34" ht="11.25" hidden="1" x14ac:dyDescent="0.25">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row>
    <row r="637" spans="2:34" ht="11.25" hidden="1" x14ac:dyDescent="0.25">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row>
    <row r="638" spans="2:34" ht="11.25" hidden="1" x14ac:dyDescent="0.25">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row>
    <row r="639" spans="2:34" ht="11.25" hidden="1" x14ac:dyDescent="0.25">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row>
    <row r="781" spans="12:12" x14ac:dyDescent="0.25">
      <c r="L781" s="61"/>
    </row>
  </sheetData>
  <sheetProtection selectLockedCells="1" selectUnlockedCells="1"/>
  <mergeCells count="2480">
    <mergeCell ref="AE540:AE544"/>
    <mergeCell ref="AF540:AF544"/>
    <mergeCell ref="AG540:AG544"/>
    <mergeCell ref="U545:U549"/>
    <mergeCell ref="V545:V549"/>
    <mergeCell ref="Z545:Z549"/>
    <mergeCell ref="W545:W549"/>
    <mergeCell ref="X545:X549"/>
    <mergeCell ref="Y545:Y549"/>
    <mergeCell ref="AA545:AA549"/>
    <mergeCell ref="AB545:AB549"/>
    <mergeCell ref="AC545:AC549"/>
    <mergeCell ref="AD545:AD549"/>
    <mergeCell ref="AE545:AE549"/>
    <mergeCell ref="AF545:AF549"/>
    <mergeCell ref="AG545:AG549"/>
    <mergeCell ref="G545:G549"/>
    <mergeCell ref="H545:I549"/>
    <mergeCell ref="J545:J549"/>
    <mergeCell ref="G540:G544"/>
    <mergeCell ref="M47:M51"/>
    <mergeCell ref="N47:N51"/>
    <mergeCell ref="O47:O51"/>
    <mergeCell ref="U47:U51"/>
    <mergeCell ref="V47:V51"/>
    <mergeCell ref="W47:W51"/>
    <mergeCell ref="X47:X51"/>
    <mergeCell ref="Y47:Y51"/>
    <mergeCell ref="Z47:Z51"/>
    <mergeCell ref="AA47:AA51"/>
    <mergeCell ref="AB47:AB51"/>
    <mergeCell ref="AC47:AC51"/>
    <mergeCell ref="AD47:AD51"/>
    <mergeCell ref="AE47:AE51"/>
    <mergeCell ref="AF47:AF51"/>
    <mergeCell ref="AG47:AG51"/>
    <mergeCell ref="H540:I544"/>
    <mergeCell ref="J540:J544"/>
    <mergeCell ref="N460:N464"/>
    <mergeCell ref="O460:O464"/>
    <mergeCell ref="N257:N261"/>
    <mergeCell ref="O257:O261"/>
    <mergeCell ref="M262:M266"/>
    <mergeCell ref="N262:N266"/>
    <mergeCell ref="O262:O266"/>
    <mergeCell ref="M267:M271"/>
    <mergeCell ref="N267:N271"/>
    <mergeCell ref="O267:O271"/>
    <mergeCell ref="M272:M276"/>
    <mergeCell ref="N272:N276"/>
    <mergeCell ref="O272:O276"/>
    <mergeCell ref="AD309:AD313"/>
    <mergeCell ref="E535:E549"/>
    <mergeCell ref="M540:M544"/>
    <mergeCell ref="M545:M549"/>
    <mergeCell ref="N540:N544"/>
    <mergeCell ref="N545:N549"/>
    <mergeCell ref="L535:L539"/>
    <mergeCell ref="G535:G539"/>
    <mergeCell ref="H535:I539"/>
    <mergeCell ref="J535:J539"/>
    <mergeCell ref="M535:M539"/>
    <mergeCell ref="N535:N539"/>
    <mergeCell ref="O535:O539"/>
    <mergeCell ref="X535:X539"/>
    <mergeCell ref="AB530:AB534"/>
    <mergeCell ref="AC530:AC534"/>
    <mergeCell ref="AD530:AD534"/>
    <mergeCell ref="AE530:AE534"/>
    <mergeCell ref="G530:G534"/>
    <mergeCell ref="H530:I534"/>
    <mergeCell ref="J530:J534"/>
    <mergeCell ref="O530:O534"/>
    <mergeCell ref="F535:F549"/>
    <mergeCell ref="U540:U544"/>
    <mergeCell ref="V540:V544"/>
    <mergeCell ref="W540:W544"/>
    <mergeCell ref="X540:X544"/>
    <mergeCell ref="Y540:Y544"/>
    <mergeCell ref="Z540:Z544"/>
    <mergeCell ref="AA540:AA544"/>
    <mergeCell ref="AB540:AB544"/>
    <mergeCell ref="AC540:AC544"/>
    <mergeCell ref="AD540:AD544"/>
    <mergeCell ref="AG530:AG534"/>
    <mergeCell ref="AF530:AF534"/>
    <mergeCell ref="U525:U529"/>
    <mergeCell ref="V525:V529"/>
    <mergeCell ref="W525:W529"/>
    <mergeCell ref="X525:X529"/>
    <mergeCell ref="Y525:Y529"/>
    <mergeCell ref="Z525:Z529"/>
    <mergeCell ref="AA525:AA529"/>
    <mergeCell ref="AB525:AB529"/>
    <mergeCell ref="AC525:AC529"/>
    <mergeCell ref="AD525:AD529"/>
    <mergeCell ref="AE525:AE529"/>
    <mergeCell ref="AD535:AD539"/>
    <mergeCell ref="AE535:AE539"/>
    <mergeCell ref="AF535:AF539"/>
    <mergeCell ref="AF525:AF529"/>
    <mergeCell ref="AG535:AG539"/>
    <mergeCell ref="X530:X534"/>
    <mergeCell ref="Y530:Y534"/>
    <mergeCell ref="Z530:Z534"/>
    <mergeCell ref="AA530:AA534"/>
    <mergeCell ref="AG525:AG529"/>
    <mergeCell ref="U535:U539"/>
    <mergeCell ref="V535:V539"/>
    <mergeCell ref="W535:W539"/>
    <mergeCell ref="Z535:Z539"/>
    <mergeCell ref="AA535:AA539"/>
    <mergeCell ref="AB535:AB539"/>
    <mergeCell ref="AC535:AC539"/>
    <mergeCell ref="Y535:Y539"/>
    <mergeCell ref="AE309:AE313"/>
    <mergeCell ref="AF309:AF313"/>
    <mergeCell ref="AG309:AG313"/>
    <mergeCell ref="Z314:Z318"/>
    <mergeCell ref="AA314:AA318"/>
    <mergeCell ref="AB314:AB318"/>
    <mergeCell ref="AC314:AC318"/>
    <mergeCell ref="AD314:AD318"/>
    <mergeCell ref="AE314:AE318"/>
    <mergeCell ref="E187:E191"/>
    <mergeCell ref="F187:F191"/>
    <mergeCell ref="G187:G191"/>
    <mergeCell ref="H187:I191"/>
    <mergeCell ref="J187:J191"/>
    <mergeCell ref="M187:M191"/>
    <mergeCell ref="N187:N191"/>
    <mergeCell ref="O187:O191"/>
    <mergeCell ref="U187:U191"/>
    <mergeCell ref="V187:V191"/>
    <mergeCell ref="W187:W191"/>
    <mergeCell ref="X187:X191"/>
    <mergeCell ref="Y187:Y191"/>
    <mergeCell ref="N197:N201"/>
    <mergeCell ref="AF187:AF191"/>
    <mergeCell ref="AG187:AG191"/>
    <mergeCell ref="L192:L196"/>
    <mergeCell ref="AG314:AG318"/>
    <mergeCell ref="M257:M261"/>
    <mergeCell ref="M314:M318"/>
    <mergeCell ref="N314:N318"/>
    <mergeCell ref="O314:O318"/>
    <mergeCell ref="M304:M308"/>
    <mergeCell ref="U314:U318"/>
    <mergeCell ref="V314:V318"/>
    <mergeCell ref="W314:W318"/>
    <mergeCell ref="X314:X318"/>
    <mergeCell ref="Y314:Y318"/>
    <mergeCell ref="O252:O256"/>
    <mergeCell ref="M252:M256"/>
    <mergeCell ref="N252:N256"/>
    <mergeCell ref="N390:N394"/>
    <mergeCell ref="E202:E221"/>
    <mergeCell ref="M385:M389"/>
    <mergeCell ref="M390:M394"/>
    <mergeCell ref="M324:M328"/>
    <mergeCell ref="O390:O394"/>
    <mergeCell ref="M395:M399"/>
    <mergeCell ref="M227:M231"/>
    <mergeCell ref="N227:N231"/>
    <mergeCell ref="O227:O231"/>
    <mergeCell ref="M232:M236"/>
    <mergeCell ref="N232:N236"/>
    <mergeCell ref="O232:O236"/>
    <mergeCell ref="M237:M241"/>
    <mergeCell ref="N237:N241"/>
    <mergeCell ref="O237:O241"/>
    <mergeCell ref="M242:M246"/>
    <mergeCell ref="N242:N246"/>
    <mergeCell ref="O242:O246"/>
    <mergeCell ref="M247:M251"/>
    <mergeCell ref="N247:N251"/>
    <mergeCell ref="O247:O251"/>
    <mergeCell ref="M380:M384"/>
    <mergeCell ref="N380:N384"/>
    <mergeCell ref="N465:N469"/>
    <mergeCell ref="O465:O469"/>
    <mergeCell ref="N475:N479"/>
    <mergeCell ref="N385:N389"/>
    <mergeCell ref="O385:O389"/>
    <mergeCell ref="M515:M519"/>
    <mergeCell ref="O510:O514"/>
    <mergeCell ref="AA309:AA313"/>
    <mergeCell ref="AB309:AB313"/>
    <mergeCell ref="AC309:AC313"/>
    <mergeCell ref="N515:N519"/>
    <mergeCell ref="O515:O519"/>
    <mergeCell ref="AF314:AF318"/>
    <mergeCell ref="M354:M358"/>
    <mergeCell ref="N354:N358"/>
    <mergeCell ref="O354:O358"/>
    <mergeCell ref="M360:M364"/>
    <mergeCell ref="N360:N364"/>
    <mergeCell ref="O360:O364"/>
    <mergeCell ref="M365:M369"/>
    <mergeCell ref="N365:N369"/>
    <mergeCell ref="O365:O369"/>
    <mergeCell ref="M370:M374"/>
    <mergeCell ref="N370:N374"/>
    <mergeCell ref="O370:O374"/>
    <mergeCell ref="M375:M379"/>
    <mergeCell ref="N375:N379"/>
    <mergeCell ref="O375:O379"/>
    <mergeCell ref="O380:O384"/>
    <mergeCell ref="M415:M419"/>
    <mergeCell ref="N324:N328"/>
    <mergeCell ref="O324:O328"/>
    <mergeCell ref="AB72:AB76"/>
    <mergeCell ref="AC72:AC76"/>
    <mergeCell ref="AD72:AD76"/>
    <mergeCell ref="AE72:AE76"/>
    <mergeCell ref="AF72:AF76"/>
    <mergeCell ref="AG72:AG76"/>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N72:N76"/>
    <mergeCell ref="F27:F76"/>
    <mergeCell ref="U72:U76"/>
    <mergeCell ref="H12:I16"/>
    <mergeCell ref="O72:O76"/>
    <mergeCell ref="J17:J21"/>
    <mergeCell ref="O212:O216"/>
    <mergeCell ref="M217:M221"/>
    <mergeCell ref="N217:N221"/>
    <mergeCell ref="O217:O221"/>
    <mergeCell ref="M222:M226"/>
    <mergeCell ref="N222:N226"/>
    <mergeCell ref="O222:O226"/>
    <mergeCell ref="M192:M196"/>
    <mergeCell ref="N192:N196"/>
    <mergeCell ref="O192:O196"/>
    <mergeCell ref="M132:M136"/>
    <mergeCell ref="M197:M201"/>
    <mergeCell ref="H47:I51"/>
    <mergeCell ref="J47:J51"/>
    <mergeCell ref="O197:O201"/>
    <mergeCell ref="M202:M206"/>
    <mergeCell ref="N202:N206"/>
    <mergeCell ref="O202:O206"/>
    <mergeCell ref="M207:M211"/>
    <mergeCell ref="N207:N211"/>
    <mergeCell ref="O207:O211"/>
    <mergeCell ref="M212:M216"/>
    <mergeCell ref="N212:N216"/>
    <mergeCell ref="N132:N136"/>
    <mergeCell ref="O132:O136"/>
    <mergeCell ref="M137:M141"/>
    <mergeCell ref="N137:N141"/>
    <mergeCell ref="O137:O141"/>
    <mergeCell ref="M142:M146"/>
    <mergeCell ref="N142:N146"/>
    <mergeCell ref="H560:I564"/>
    <mergeCell ref="H565:I569"/>
    <mergeCell ref="H570:I574"/>
    <mergeCell ref="H575:I579"/>
    <mergeCell ref="H580:I584"/>
    <mergeCell ref="O475:O479"/>
    <mergeCell ref="M480:M484"/>
    <mergeCell ref="N480:N484"/>
    <mergeCell ref="O480:O484"/>
    <mergeCell ref="M485:M489"/>
    <mergeCell ref="N485:N489"/>
    <mergeCell ref="O485:O489"/>
    <mergeCell ref="M470:M474"/>
    <mergeCell ref="N470:N474"/>
    <mergeCell ref="O470:O474"/>
    <mergeCell ref="N490:N494"/>
    <mergeCell ref="N395:N399"/>
    <mergeCell ref="O395:O399"/>
    <mergeCell ref="M400:M404"/>
    <mergeCell ref="N400:N404"/>
    <mergeCell ref="O400:O404"/>
    <mergeCell ref="M405:M409"/>
    <mergeCell ref="N405:N409"/>
    <mergeCell ref="O405:O409"/>
    <mergeCell ref="N415:N419"/>
    <mergeCell ref="O415:O419"/>
    <mergeCell ref="H555:I559"/>
    <mergeCell ref="H400:H404"/>
    <mergeCell ref="H405:H409"/>
    <mergeCell ref="H410:H414"/>
    <mergeCell ref="H415:H419"/>
    <mergeCell ref="H485:H489"/>
    <mergeCell ref="H585:I589"/>
    <mergeCell ref="H590:I594"/>
    <mergeCell ref="H595:I599"/>
    <mergeCell ref="H600:I604"/>
    <mergeCell ref="O580:O584"/>
    <mergeCell ref="M585:M589"/>
    <mergeCell ref="N585:N589"/>
    <mergeCell ref="O585:O589"/>
    <mergeCell ref="M590:M594"/>
    <mergeCell ref="N590:N594"/>
    <mergeCell ref="O590:O594"/>
    <mergeCell ref="M595:M599"/>
    <mergeCell ref="N595:N599"/>
    <mergeCell ref="O595:O599"/>
    <mergeCell ref="M565:M569"/>
    <mergeCell ref="N565:N569"/>
    <mergeCell ref="O565:O569"/>
    <mergeCell ref="M570:M574"/>
    <mergeCell ref="N570:N574"/>
    <mergeCell ref="O570:O574"/>
    <mergeCell ref="O575:O579"/>
    <mergeCell ref="M600:M604"/>
    <mergeCell ref="J585:J589"/>
    <mergeCell ref="M575:M579"/>
    <mergeCell ref="N575:N579"/>
    <mergeCell ref="H610:I614"/>
    <mergeCell ref="H167:I171"/>
    <mergeCell ref="H52:I56"/>
    <mergeCell ref="I309:I313"/>
    <mergeCell ref="G304:G308"/>
    <mergeCell ref="I304:I308"/>
    <mergeCell ref="G314:G318"/>
    <mergeCell ref="G278:G282"/>
    <mergeCell ref="I278:I282"/>
    <mergeCell ref="G283:G287"/>
    <mergeCell ref="I283:I287"/>
    <mergeCell ref="G288:G292"/>
    <mergeCell ref="H262:H266"/>
    <mergeCell ref="H267:H271"/>
    <mergeCell ref="H272:H276"/>
    <mergeCell ref="H192:I196"/>
    <mergeCell ref="G590:G594"/>
    <mergeCell ref="G122:G126"/>
    <mergeCell ref="G217:G221"/>
    <mergeCell ref="G222:G226"/>
    <mergeCell ref="I339:I343"/>
    <mergeCell ref="G354:G358"/>
    <mergeCell ref="I354:I358"/>
    <mergeCell ref="H475:I479"/>
    <mergeCell ref="G420:G424"/>
    <mergeCell ref="G565:G569"/>
    <mergeCell ref="G570:G574"/>
    <mergeCell ref="I349:I353"/>
    <mergeCell ref="H237:I241"/>
    <mergeCell ref="H252:I256"/>
    <mergeCell ref="H257:I261"/>
    <mergeCell ref="G334:G338"/>
    <mergeCell ref="H615:I619"/>
    <mergeCell ref="H620:I624"/>
    <mergeCell ref="C8:I8"/>
    <mergeCell ref="H278:H282"/>
    <mergeCell ref="H283:H287"/>
    <mergeCell ref="H288:H292"/>
    <mergeCell ref="H293:H297"/>
    <mergeCell ref="H314:H318"/>
    <mergeCell ref="H299:H303"/>
    <mergeCell ref="H319:I323"/>
    <mergeCell ref="H324:I328"/>
    <mergeCell ref="H359:J359"/>
    <mergeCell ref="H309:H313"/>
    <mergeCell ref="H304:H308"/>
    <mergeCell ref="H329:H333"/>
    <mergeCell ref="H334:H338"/>
    <mergeCell ref="H339:H343"/>
    <mergeCell ref="H344:H348"/>
    <mergeCell ref="H349:H353"/>
    <mergeCell ref="H354:H358"/>
    <mergeCell ref="J354:J358"/>
    <mergeCell ref="H77:I81"/>
    <mergeCell ref="H122:I126"/>
    <mergeCell ref="H127:I131"/>
    <mergeCell ref="H132:I136"/>
    <mergeCell ref="H137:I141"/>
    <mergeCell ref="H142:I146"/>
    <mergeCell ref="H147:I151"/>
    <mergeCell ref="H152:I156"/>
    <mergeCell ref="H157:I161"/>
    <mergeCell ref="H162:I166"/>
    <mergeCell ref="H605:I609"/>
    <mergeCell ref="AB167:AB171"/>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M107:M111"/>
    <mergeCell ref="N107:N111"/>
    <mergeCell ref="O107:O111"/>
    <mergeCell ref="M112:M116"/>
    <mergeCell ref="N112:N116"/>
    <mergeCell ref="O112:O116"/>
    <mergeCell ref="M117:M121"/>
    <mergeCell ref="N117:N121"/>
    <mergeCell ref="O117:O121"/>
    <mergeCell ref="M162:M166"/>
    <mergeCell ref="M122:M126"/>
    <mergeCell ref="N122:N126"/>
    <mergeCell ref="O122:O126"/>
    <mergeCell ref="M127:M131"/>
    <mergeCell ref="N127:N131"/>
    <mergeCell ref="O127:O131"/>
    <mergeCell ref="AC167:AC171"/>
    <mergeCell ref="AD167:AD171"/>
    <mergeCell ref="AE167:AE171"/>
    <mergeCell ref="AF167:AF171"/>
    <mergeCell ref="AG167:AG171"/>
    <mergeCell ref="G620:G624"/>
    <mergeCell ref="J620:J624"/>
    <mergeCell ref="M620:M624"/>
    <mergeCell ref="N620:N624"/>
    <mergeCell ref="O620:O624"/>
    <mergeCell ref="C595:C624"/>
    <mergeCell ref="D595:D624"/>
    <mergeCell ref="E610:E619"/>
    <mergeCell ref="F610:F619"/>
    <mergeCell ref="E620:E624"/>
    <mergeCell ref="F620:F624"/>
    <mergeCell ref="F172:F181"/>
    <mergeCell ref="I410:I414"/>
    <mergeCell ref="G520:G524"/>
    <mergeCell ref="J520:J524"/>
    <mergeCell ref="M520:M524"/>
    <mergeCell ref="N520:N524"/>
    <mergeCell ref="O520:O524"/>
    <mergeCell ref="G610:G614"/>
    <mergeCell ref="J610:J614"/>
    <mergeCell ref="M610:M614"/>
    <mergeCell ref="N610:N614"/>
    <mergeCell ref="O610:O614"/>
    <mergeCell ref="G615:G619"/>
    <mergeCell ref="J615:J619"/>
    <mergeCell ref="M615:M619"/>
    <mergeCell ref="AA167:AA171"/>
    <mergeCell ref="N615:N619"/>
    <mergeCell ref="O615:O619"/>
    <mergeCell ref="G167:G171"/>
    <mergeCell ref="N162:N166"/>
    <mergeCell ref="O162:O166"/>
    <mergeCell ref="N167:N171"/>
    <mergeCell ref="O167:O171"/>
    <mergeCell ref="M167:M171"/>
    <mergeCell ref="G177:G181"/>
    <mergeCell ref="J177:J181"/>
    <mergeCell ref="M177:M181"/>
    <mergeCell ref="N177:N181"/>
    <mergeCell ref="O177:O181"/>
    <mergeCell ref="O490:O494"/>
    <mergeCell ref="M495:M499"/>
    <mergeCell ref="N495:N499"/>
    <mergeCell ref="O495:O499"/>
    <mergeCell ref="M500:M504"/>
    <mergeCell ref="N500:N504"/>
    <mergeCell ref="O500:O504"/>
    <mergeCell ref="M560:M564"/>
    <mergeCell ref="N560:N564"/>
    <mergeCell ref="O560:O564"/>
    <mergeCell ref="M505:M509"/>
    <mergeCell ref="M410:M414"/>
    <mergeCell ref="N410:N414"/>
    <mergeCell ref="O410:O414"/>
    <mergeCell ref="G410:G414"/>
    <mergeCell ref="N600:N604"/>
    <mergeCell ref="O600:O604"/>
    <mergeCell ref="M605:M609"/>
    <mergeCell ref="N580:N584"/>
    <mergeCell ref="C132:C196"/>
    <mergeCell ref="D132:D196"/>
    <mergeCell ref="C197:C594"/>
    <mergeCell ref="D197:D594"/>
    <mergeCell ref="E132:E156"/>
    <mergeCell ref="F132:F156"/>
    <mergeCell ref="E157:E171"/>
    <mergeCell ref="F157:F171"/>
    <mergeCell ref="E182:E186"/>
    <mergeCell ref="F182:F186"/>
    <mergeCell ref="E192:E196"/>
    <mergeCell ref="F192:F196"/>
    <mergeCell ref="E12:E26"/>
    <mergeCell ref="F12:F26"/>
    <mergeCell ref="E77:E121"/>
    <mergeCell ref="F77:F121"/>
    <mergeCell ref="E122:E126"/>
    <mergeCell ref="F122:F126"/>
    <mergeCell ref="E127:E131"/>
    <mergeCell ref="F127:F131"/>
    <mergeCell ref="E197:E201"/>
    <mergeCell ref="E172:E181"/>
    <mergeCell ref="E222:E256"/>
    <mergeCell ref="F222:F256"/>
    <mergeCell ref="E257:E323"/>
    <mergeCell ref="F257:F323"/>
    <mergeCell ref="E324:E439"/>
    <mergeCell ref="F324:F439"/>
    <mergeCell ref="E440:E479"/>
    <mergeCell ref="F440:F479"/>
    <mergeCell ref="F202:F221"/>
    <mergeCell ref="F197:F201"/>
    <mergeCell ref="N605:N609"/>
    <mergeCell ref="O605:O609"/>
    <mergeCell ref="M580:M584"/>
    <mergeCell ref="N505:N509"/>
    <mergeCell ref="O505:O509"/>
    <mergeCell ref="N420:N424"/>
    <mergeCell ref="O420:O424"/>
    <mergeCell ref="N435:N439"/>
    <mergeCell ref="O435:O439"/>
    <mergeCell ref="N440:N444"/>
    <mergeCell ref="O440:O444"/>
    <mergeCell ref="N445:N449"/>
    <mergeCell ref="O445:O449"/>
    <mergeCell ref="N450:N454"/>
    <mergeCell ref="O450:O454"/>
    <mergeCell ref="N430:N434"/>
    <mergeCell ref="O430:O434"/>
    <mergeCell ref="M550:M554"/>
    <mergeCell ref="N550:N554"/>
    <mergeCell ref="O550:O554"/>
    <mergeCell ref="M555:M559"/>
    <mergeCell ref="N555:N559"/>
    <mergeCell ref="O555:O559"/>
    <mergeCell ref="N510:N514"/>
    <mergeCell ref="M510:M514"/>
    <mergeCell ref="M525:M529"/>
    <mergeCell ref="N525:N529"/>
    <mergeCell ref="O525:O529"/>
    <mergeCell ref="N455:N459"/>
    <mergeCell ref="O455:O459"/>
    <mergeCell ref="M530:M534"/>
    <mergeCell ref="N530:N534"/>
    <mergeCell ref="E595:E599"/>
    <mergeCell ref="E600:E609"/>
    <mergeCell ref="F595:F599"/>
    <mergeCell ref="F600:F609"/>
    <mergeCell ref="E550:E554"/>
    <mergeCell ref="F550:F554"/>
    <mergeCell ref="E555:E559"/>
    <mergeCell ref="F555:F559"/>
    <mergeCell ref="E560:E564"/>
    <mergeCell ref="F560:F564"/>
    <mergeCell ref="E565:E594"/>
    <mergeCell ref="F565:F594"/>
    <mergeCell ref="F480:F534"/>
    <mergeCell ref="E480:E534"/>
    <mergeCell ref="M420:M424"/>
    <mergeCell ref="M435:M439"/>
    <mergeCell ref="M440:M444"/>
    <mergeCell ref="M445:M449"/>
    <mergeCell ref="M450:M454"/>
    <mergeCell ref="M430:M434"/>
    <mergeCell ref="M490:M494"/>
    <mergeCell ref="M455:M459"/>
    <mergeCell ref="M460:M464"/>
    <mergeCell ref="M465:M469"/>
    <mergeCell ref="M475:M479"/>
    <mergeCell ref="J590:J594"/>
    <mergeCell ref="G595:G599"/>
    <mergeCell ref="J595:J599"/>
    <mergeCell ref="G600:G604"/>
    <mergeCell ref="J600:J604"/>
    <mergeCell ref="G605:G609"/>
    <mergeCell ref="G560:G564"/>
    <mergeCell ref="M329:M333"/>
    <mergeCell ref="N329:N333"/>
    <mergeCell ref="O329:O333"/>
    <mergeCell ref="M334:M338"/>
    <mergeCell ref="N334:N338"/>
    <mergeCell ref="O334:O338"/>
    <mergeCell ref="M339:M343"/>
    <mergeCell ref="N339:N343"/>
    <mergeCell ref="O339:O343"/>
    <mergeCell ref="M344:M348"/>
    <mergeCell ref="N344:N348"/>
    <mergeCell ref="O344:O348"/>
    <mergeCell ref="M349:M353"/>
    <mergeCell ref="N349:N353"/>
    <mergeCell ref="O349:O353"/>
    <mergeCell ref="N304:N308"/>
    <mergeCell ref="O304:O308"/>
    <mergeCell ref="M319:M323"/>
    <mergeCell ref="N319:N323"/>
    <mergeCell ref="O319:O323"/>
    <mergeCell ref="M299:M303"/>
    <mergeCell ref="N299:N303"/>
    <mergeCell ref="O299:O303"/>
    <mergeCell ref="M309:M313"/>
    <mergeCell ref="N309:N313"/>
    <mergeCell ref="O309:O313"/>
    <mergeCell ref="M278:M282"/>
    <mergeCell ref="N278:N282"/>
    <mergeCell ref="O278:O282"/>
    <mergeCell ref="M283:M287"/>
    <mergeCell ref="N283:N287"/>
    <mergeCell ref="O283:O287"/>
    <mergeCell ref="M288:M292"/>
    <mergeCell ref="N288:N292"/>
    <mergeCell ref="O288:O292"/>
    <mergeCell ref="M293:M297"/>
    <mergeCell ref="N293:N297"/>
    <mergeCell ref="O293:O297"/>
    <mergeCell ref="O142:O146"/>
    <mergeCell ref="M147:M151"/>
    <mergeCell ref="N147:N151"/>
    <mergeCell ref="O147:O151"/>
    <mergeCell ref="J605:J609"/>
    <mergeCell ref="O17:O21"/>
    <mergeCell ref="M22:M26"/>
    <mergeCell ref="N22:N26"/>
    <mergeCell ref="O22:O26"/>
    <mergeCell ref="M27:M31"/>
    <mergeCell ref="N27:N31"/>
    <mergeCell ref="O27:O31"/>
    <mergeCell ref="M42:M46"/>
    <mergeCell ref="N42:N46"/>
    <mergeCell ref="O42:O46"/>
    <mergeCell ref="M52:M56"/>
    <mergeCell ref="N52:N56"/>
    <mergeCell ref="O52:O56"/>
    <mergeCell ref="M57:M61"/>
    <mergeCell ref="J560:J564"/>
    <mergeCell ref="J565:J569"/>
    <mergeCell ref="M172:M176"/>
    <mergeCell ref="N172:N176"/>
    <mergeCell ref="O172:O176"/>
    <mergeCell ref="M182:M186"/>
    <mergeCell ref="N182:N186"/>
    <mergeCell ref="O182:O186"/>
    <mergeCell ref="J570:J574"/>
    <mergeCell ref="L27:L31"/>
    <mergeCell ref="M17:M21"/>
    <mergeCell ref="N17:N21"/>
    <mergeCell ref="J172:J176"/>
    <mergeCell ref="G575:G579"/>
    <mergeCell ref="J575:J579"/>
    <mergeCell ref="G580:G584"/>
    <mergeCell ref="J580:J584"/>
    <mergeCell ref="G585:G589"/>
    <mergeCell ref="G550:G554"/>
    <mergeCell ref="J550:J554"/>
    <mergeCell ref="G555:G559"/>
    <mergeCell ref="J555:J559"/>
    <mergeCell ref="J304:J308"/>
    <mergeCell ref="G319:G323"/>
    <mergeCell ref="J319:J323"/>
    <mergeCell ref="G324:G328"/>
    <mergeCell ref="J324:J328"/>
    <mergeCell ref="G329:G333"/>
    <mergeCell ref="I329:I333"/>
    <mergeCell ref="J329:J333"/>
    <mergeCell ref="H370:H374"/>
    <mergeCell ref="G385:G389"/>
    <mergeCell ref="I385:I389"/>
    <mergeCell ref="J385:J389"/>
    <mergeCell ref="G390:G394"/>
    <mergeCell ref="I390:I394"/>
    <mergeCell ref="G339:G343"/>
    <mergeCell ref="J339:J343"/>
    <mergeCell ref="G344:G348"/>
    <mergeCell ref="I344:I348"/>
    <mergeCell ref="J344:J348"/>
    <mergeCell ref="G349:G353"/>
    <mergeCell ref="J349:J353"/>
    <mergeCell ref="H520:I524"/>
    <mergeCell ref="H550:I554"/>
    <mergeCell ref="G525:G529"/>
    <mergeCell ref="H525:I529"/>
    <mergeCell ref="J525:J529"/>
    <mergeCell ref="J62:J66"/>
    <mergeCell ref="G67:G71"/>
    <mergeCell ref="J67:J71"/>
    <mergeCell ref="G42:G46"/>
    <mergeCell ref="J42:J46"/>
    <mergeCell ref="G267:G271"/>
    <mergeCell ref="I267:I271"/>
    <mergeCell ref="J267:J271"/>
    <mergeCell ref="G272:G276"/>
    <mergeCell ref="I272:I276"/>
    <mergeCell ref="J272:J276"/>
    <mergeCell ref="H57:I61"/>
    <mergeCell ref="H62:I66"/>
    <mergeCell ref="G52:G56"/>
    <mergeCell ref="J52:J56"/>
    <mergeCell ref="G92:G96"/>
    <mergeCell ref="I92:I96"/>
    <mergeCell ref="H197:I201"/>
    <mergeCell ref="H202:I206"/>
    <mergeCell ref="H207:I211"/>
    <mergeCell ref="H212:I216"/>
    <mergeCell ref="H217:I221"/>
    <mergeCell ref="H222:I226"/>
    <mergeCell ref="H227:I231"/>
    <mergeCell ref="H232:I236"/>
    <mergeCell ref="J122:J126"/>
    <mergeCell ref="G127:G131"/>
    <mergeCell ref="J127:J131"/>
    <mergeCell ref="J132:J136"/>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G22:G26"/>
    <mergeCell ref="G12:G16"/>
    <mergeCell ref="J10:J11"/>
    <mergeCell ref="H17:I21"/>
    <mergeCell ref="H22:I26"/>
    <mergeCell ref="H27:I31"/>
    <mergeCell ref="C12:C131"/>
    <mergeCell ref="D12:D131"/>
    <mergeCell ref="E27:E76"/>
    <mergeCell ref="G57:G61"/>
    <mergeCell ref="G10:I11"/>
    <mergeCell ref="N10:N11"/>
    <mergeCell ref="G47:G51"/>
    <mergeCell ref="J77:J81"/>
    <mergeCell ref="G82:G86"/>
    <mergeCell ref="I82:I86"/>
    <mergeCell ref="J82:J86"/>
    <mergeCell ref="G87:G91"/>
    <mergeCell ref="I87:I91"/>
    <mergeCell ref="J87:J91"/>
    <mergeCell ref="H67:I71"/>
    <mergeCell ref="G72:G76"/>
    <mergeCell ref="H72:I76"/>
    <mergeCell ref="J72:J76"/>
    <mergeCell ref="H92:H96"/>
    <mergeCell ref="H97:H101"/>
    <mergeCell ref="H102:H106"/>
    <mergeCell ref="J22:J26"/>
    <mergeCell ref="J27:J31"/>
    <mergeCell ref="G27:G31"/>
    <mergeCell ref="G32:G36"/>
    <mergeCell ref="H32:I36"/>
    <mergeCell ref="J32:J36"/>
    <mergeCell ref="J92:J96"/>
    <mergeCell ref="G97:G101"/>
    <mergeCell ref="I97:I101"/>
    <mergeCell ref="J97:J101"/>
    <mergeCell ref="G137:G141"/>
    <mergeCell ref="J137:J141"/>
    <mergeCell ref="G132:G136"/>
    <mergeCell ref="G107:G111"/>
    <mergeCell ref="I107:I111"/>
    <mergeCell ref="J107:J111"/>
    <mergeCell ref="G112:G116"/>
    <mergeCell ref="I112:I116"/>
    <mergeCell ref="J112:J116"/>
    <mergeCell ref="G117:G121"/>
    <mergeCell ref="I117:I121"/>
    <mergeCell ref="J117:J121"/>
    <mergeCell ref="H107:H111"/>
    <mergeCell ref="H112:H116"/>
    <mergeCell ref="H117:H121"/>
    <mergeCell ref="J57:J61"/>
    <mergeCell ref="G62:G66"/>
    <mergeCell ref="G102:G106"/>
    <mergeCell ref="I102:I106"/>
    <mergeCell ref="J102:J106"/>
    <mergeCell ref="G77:G81"/>
    <mergeCell ref="G182:G186"/>
    <mergeCell ref="J182:J186"/>
    <mergeCell ref="G192:G196"/>
    <mergeCell ref="J192:J196"/>
    <mergeCell ref="G197:G201"/>
    <mergeCell ref="J197:J201"/>
    <mergeCell ref="G172:G176"/>
    <mergeCell ref="J142:J146"/>
    <mergeCell ref="G147:G151"/>
    <mergeCell ref="J147:J151"/>
    <mergeCell ref="J152:J156"/>
    <mergeCell ref="G157:G161"/>
    <mergeCell ref="J157:J161"/>
    <mergeCell ref="G152:G156"/>
    <mergeCell ref="G142:G146"/>
    <mergeCell ref="G162:G166"/>
    <mergeCell ref="J162:J166"/>
    <mergeCell ref="J167:J171"/>
    <mergeCell ref="H172:I176"/>
    <mergeCell ref="H177:I181"/>
    <mergeCell ref="H182:I186"/>
    <mergeCell ref="I314:I318"/>
    <mergeCell ref="J309:J313"/>
    <mergeCell ref="G299:G303"/>
    <mergeCell ref="I299:I303"/>
    <mergeCell ref="J299:J303"/>
    <mergeCell ref="J202:J206"/>
    <mergeCell ref="G207:G211"/>
    <mergeCell ref="J207:J211"/>
    <mergeCell ref="G212:G216"/>
    <mergeCell ref="J212:J216"/>
    <mergeCell ref="G202:G206"/>
    <mergeCell ref="J217:J221"/>
    <mergeCell ref="G252:G256"/>
    <mergeCell ref="J252:J256"/>
    <mergeCell ref="G257:G261"/>
    <mergeCell ref="J257:J261"/>
    <mergeCell ref="H242:H246"/>
    <mergeCell ref="H247:H251"/>
    <mergeCell ref="J242:J246"/>
    <mergeCell ref="G247:G251"/>
    <mergeCell ref="I247:I251"/>
    <mergeCell ref="J247:J251"/>
    <mergeCell ref="G237:G241"/>
    <mergeCell ref="J237:J241"/>
    <mergeCell ref="G242:G246"/>
    <mergeCell ref="I242:I246"/>
    <mergeCell ref="G360:G364"/>
    <mergeCell ref="I360:I364"/>
    <mergeCell ref="J360:J364"/>
    <mergeCell ref="G365:G369"/>
    <mergeCell ref="I365:I369"/>
    <mergeCell ref="J365:J369"/>
    <mergeCell ref="H360:H364"/>
    <mergeCell ref="H365:H369"/>
    <mergeCell ref="G370:G374"/>
    <mergeCell ref="I370:I374"/>
    <mergeCell ref="J370:J374"/>
    <mergeCell ref="I334:I338"/>
    <mergeCell ref="J222:J226"/>
    <mergeCell ref="G227:G231"/>
    <mergeCell ref="J227:J231"/>
    <mergeCell ref="G232:G236"/>
    <mergeCell ref="J232:J236"/>
    <mergeCell ref="G262:G266"/>
    <mergeCell ref="I262:I266"/>
    <mergeCell ref="J262:J266"/>
    <mergeCell ref="I293:I297"/>
    <mergeCell ref="J293:J297"/>
    <mergeCell ref="H298:L298"/>
    <mergeCell ref="H277:J277"/>
    <mergeCell ref="J314:J318"/>
    <mergeCell ref="J278:J282"/>
    <mergeCell ref="J283:J287"/>
    <mergeCell ref="I288:I292"/>
    <mergeCell ref="J288:J292"/>
    <mergeCell ref="G293:G297"/>
    <mergeCell ref="J334:J338"/>
    <mergeCell ref="G309:G313"/>
    <mergeCell ref="G400:G404"/>
    <mergeCell ref="I400:I404"/>
    <mergeCell ref="J400:J404"/>
    <mergeCell ref="G405:G409"/>
    <mergeCell ref="I405:I409"/>
    <mergeCell ref="J405:J409"/>
    <mergeCell ref="G415:G419"/>
    <mergeCell ref="I415:I419"/>
    <mergeCell ref="J415:J419"/>
    <mergeCell ref="J420:J424"/>
    <mergeCell ref="J390:J394"/>
    <mergeCell ref="G395:G399"/>
    <mergeCell ref="I395:I399"/>
    <mergeCell ref="J395:J399"/>
    <mergeCell ref="G375:G379"/>
    <mergeCell ref="I375:I379"/>
    <mergeCell ref="J375:J379"/>
    <mergeCell ref="G380:G384"/>
    <mergeCell ref="I380:I384"/>
    <mergeCell ref="J380:J384"/>
    <mergeCell ref="H375:H379"/>
    <mergeCell ref="H380:H384"/>
    <mergeCell ref="H385:H389"/>
    <mergeCell ref="H390:H394"/>
    <mergeCell ref="H395:H399"/>
    <mergeCell ref="J460:J464"/>
    <mergeCell ref="G465:G469"/>
    <mergeCell ref="J465:J469"/>
    <mergeCell ref="G475:G479"/>
    <mergeCell ref="J475:J479"/>
    <mergeCell ref="G505:G509"/>
    <mergeCell ref="I505:I509"/>
    <mergeCell ref="J505:J509"/>
    <mergeCell ref="G480:G484"/>
    <mergeCell ref="J410:J414"/>
    <mergeCell ref="H420:I424"/>
    <mergeCell ref="H430:I434"/>
    <mergeCell ref="H435:I439"/>
    <mergeCell ref="H440:I444"/>
    <mergeCell ref="G445:G449"/>
    <mergeCell ref="J445:J449"/>
    <mergeCell ref="G450:G454"/>
    <mergeCell ref="J450:J454"/>
    <mergeCell ref="G455:G459"/>
    <mergeCell ref="J455:J459"/>
    <mergeCell ref="J470:J474"/>
    <mergeCell ref="H445:I449"/>
    <mergeCell ref="H450:I454"/>
    <mergeCell ref="H455:I459"/>
    <mergeCell ref="H460:I464"/>
    <mergeCell ref="H465:I469"/>
    <mergeCell ref="H470:I474"/>
    <mergeCell ref="H425:I429"/>
    <mergeCell ref="J425:J429"/>
    <mergeCell ref="G425:G429"/>
    <mergeCell ref="AF8:AF9"/>
    <mergeCell ref="U6:X6"/>
    <mergeCell ref="Y6:AB6"/>
    <mergeCell ref="AC6:AD6"/>
    <mergeCell ref="AE6:AF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AD12:AD16"/>
    <mergeCell ref="AF12:AF16"/>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A27:AA31"/>
    <mergeCell ref="AB27:AB31"/>
    <mergeCell ref="AC27:AC31"/>
    <mergeCell ref="AD32:AD36"/>
    <mergeCell ref="AE32:AE36"/>
    <mergeCell ref="AF32:AF36"/>
    <mergeCell ref="AG32:AG36"/>
    <mergeCell ref="AD37:AD41"/>
    <mergeCell ref="AE37:AE41"/>
    <mergeCell ref="AD22:AD26"/>
    <mergeCell ref="AE22:AE26"/>
    <mergeCell ref="AF22:AF2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U52:U56"/>
    <mergeCell ref="V52:V56"/>
    <mergeCell ref="W52:W56"/>
    <mergeCell ref="X52:X56"/>
    <mergeCell ref="Y52:Y56"/>
    <mergeCell ref="Z52:Z56"/>
    <mergeCell ref="AA52:AA56"/>
    <mergeCell ref="AB52:AB56"/>
    <mergeCell ref="AC52:AC56"/>
    <mergeCell ref="AD52:AD56"/>
    <mergeCell ref="AE52:AE56"/>
    <mergeCell ref="AF52:AF56"/>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AD57:AD61"/>
    <mergeCell ref="AE57:AE61"/>
    <mergeCell ref="AF57:AF61"/>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U172:U176"/>
    <mergeCell ref="V172:V176"/>
    <mergeCell ref="W172:W176"/>
    <mergeCell ref="X172:X176"/>
    <mergeCell ref="Y172:Y176"/>
    <mergeCell ref="Z172:Z176"/>
    <mergeCell ref="AA172:AA176"/>
    <mergeCell ref="AB172:AB176"/>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AD197:AD201"/>
    <mergeCell ref="AE197:AE201"/>
    <mergeCell ref="AF197:AF201"/>
    <mergeCell ref="AG197:AG201"/>
    <mergeCell ref="U202:U206"/>
    <mergeCell ref="V202:V206"/>
    <mergeCell ref="W202:W206"/>
    <mergeCell ref="X202:X206"/>
    <mergeCell ref="Y202:Y206"/>
    <mergeCell ref="Z202:Z206"/>
    <mergeCell ref="AA202:AA206"/>
    <mergeCell ref="AB202:AB206"/>
    <mergeCell ref="AC202:AC206"/>
    <mergeCell ref="AD202:AD206"/>
    <mergeCell ref="AE202:AE206"/>
    <mergeCell ref="AF202:AF206"/>
    <mergeCell ref="AG202:AG206"/>
    <mergeCell ref="U197:U201"/>
    <mergeCell ref="V197:V201"/>
    <mergeCell ref="W197:W201"/>
    <mergeCell ref="X197:X201"/>
    <mergeCell ref="Y197:Y201"/>
    <mergeCell ref="Z197:Z201"/>
    <mergeCell ref="AA197:AA201"/>
    <mergeCell ref="AB197:AB201"/>
    <mergeCell ref="AC197:AC201"/>
    <mergeCell ref="AD207:AD211"/>
    <mergeCell ref="AE207:AE211"/>
    <mergeCell ref="AF207:AF211"/>
    <mergeCell ref="AG207:AG21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207:U211"/>
    <mergeCell ref="V207:V211"/>
    <mergeCell ref="W207:W211"/>
    <mergeCell ref="X207:X211"/>
    <mergeCell ref="Y207:Y211"/>
    <mergeCell ref="Z207:Z211"/>
    <mergeCell ref="AA207:AA211"/>
    <mergeCell ref="AB207:AB211"/>
    <mergeCell ref="AC207:AC211"/>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U267:U271"/>
    <mergeCell ref="V267:V271"/>
    <mergeCell ref="W267:W271"/>
    <mergeCell ref="X267:X271"/>
    <mergeCell ref="Y267:Y271"/>
    <mergeCell ref="Z267:Z271"/>
    <mergeCell ref="AA267:AA271"/>
    <mergeCell ref="AB267:AB271"/>
    <mergeCell ref="AC267:AC271"/>
    <mergeCell ref="AD267:AD271"/>
    <mergeCell ref="AE267:AE271"/>
    <mergeCell ref="AF267:AF271"/>
    <mergeCell ref="AG267:AG271"/>
    <mergeCell ref="AD272:AD276"/>
    <mergeCell ref="AE272:AE276"/>
    <mergeCell ref="AF272:AF276"/>
    <mergeCell ref="AG272:AG276"/>
    <mergeCell ref="U272:U276"/>
    <mergeCell ref="V272:V276"/>
    <mergeCell ref="W272:W276"/>
    <mergeCell ref="X272:X276"/>
    <mergeCell ref="Y272:Y276"/>
    <mergeCell ref="Z272:Z276"/>
    <mergeCell ref="AA272:AA276"/>
    <mergeCell ref="AB272:AB276"/>
    <mergeCell ref="AC272:AC276"/>
    <mergeCell ref="U278:U282"/>
    <mergeCell ref="V278:V282"/>
    <mergeCell ref="W278:W282"/>
    <mergeCell ref="X278:X282"/>
    <mergeCell ref="Y278:Y282"/>
    <mergeCell ref="Z278:Z282"/>
    <mergeCell ref="AA278:AA282"/>
    <mergeCell ref="AB278:AB282"/>
    <mergeCell ref="AC278:AC282"/>
    <mergeCell ref="AD278:AD282"/>
    <mergeCell ref="AE278:AE282"/>
    <mergeCell ref="AF278:AF282"/>
    <mergeCell ref="AG278:AG282"/>
    <mergeCell ref="AD283:AD287"/>
    <mergeCell ref="AE283:AE287"/>
    <mergeCell ref="AF283:AF287"/>
    <mergeCell ref="AG283:AG287"/>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U283:U287"/>
    <mergeCell ref="V283:V287"/>
    <mergeCell ref="W283:W287"/>
    <mergeCell ref="X283:X287"/>
    <mergeCell ref="Y283:Y287"/>
    <mergeCell ref="Z283:Z287"/>
    <mergeCell ref="AA283:AA287"/>
    <mergeCell ref="AB283:AB287"/>
    <mergeCell ref="AC283:AC287"/>
    <mergeCell ref="AD293:AD297"/>
    <mergeCell ref="AE293:AE297"/>
    <mergeCell ref="AF293:AF297"/>
    <mergeCell ref="AG293:AG297"/>
    <mergeCell ref="U293:U297"/>
    <mergeCell ref="V293:V297"/>
    <mergeCell ref="W293:W297"/>
    <mergeCell ref="X293:X297"/>
    <mergeCell ref="Y293:Y297"/>
    <mergeCell ref="Z293:Z297"/>
    <mergeCell ref="AA293:AA297"/>
    <mergeCell ref="AB293:AB297"/>
    <mergeCell ref="AC293:AC297"/>
    <mergeCell ref="U299:U303"/>
    <mergeCell ref="V299:V303"/>
    <mergeCell ref="W299:W303"/>
    <mergeCell ref="X299:X303"/>
    <mergeCell ref="Y299:Y303"/>
    <mergeCell ref="Z299:Z303"/>
    <mergeCell ref="AA299:AA303"/>
    <mergeCell ref="AB299:AB303"/>
    <mergeCell ref="AC299:AC303"/>
    <mergeCell ref="AD299:AD303"/>
    <mergeCell ref="AE299:AE303"/>
    <mergeCell ref="AF299:AF303"/>
    <mergeCell ref="AG299:AG303"/>
    <mergeCell ref="AD304:AD308"/>
    <mergeCell ref="AE304:AE308"/>
    <mergeCell ref="AF304:AF308"/>
    <mergeCell ref="AG304:AG308"/>
    <mergeCell ref="U319:U323"/>
    <mergeCell ref="V319:V323"/>
    <mergeCell ref="W319:W323"/>
    <mergeCell ref="X319:X323"/>
    <mergeCell ref="Y319:Y323"/>
    <mergeCell ref="Z319:Z323"/>
    <mergeCell ref="AA319:AA323"/>
    <mergeCell ref="AB319:AB323"/>
    <mergeCell ref="AC319:AC323"/>
    <mergeCell ref="AD319:AD323"/>
    <mergeCell ref="AE319:AE323"/>
    <mergeCell ref="AF319:AF323"/>
    <mergeCell ref="AG319:AG323"/>
    <mergeCell ref="U304:U308"/>
    <mergeCell ref="V304:V308"/>
    <mergeCell ref="W304:W308"/>
    <mergeCell ref="X304:X308"/>
    <mergeCell ref="Y304:Y308"/>
    <mergeCell ref="Z304:Z308"/>
    <mergeCell ref="AA304:AA308"/>
    <mergeCell ref="AB304:AB308"/>
    <mergeCell ref="AC304:AC308"/>
    <mergeCell ref="U309:U313"/>
    <mergeCell ref="V309:V313"/>
    <mergeCell ref="W309:W313"/>
    <mergeCell ref="X309:X313"/>
    <mergeCell ref="Y309:Y313"/>
    <mergeCell ref="Z309:Z313"/>
    <mergeCell ref="AD324:AD328"/>
    <mergeCell ref="AE324:AE328"/>
    <mergeCell ref="AF324:AF328"/>
    <mergeCell ref="AG324:AG328"/>
    <mergeCell ref="U329:U333"/>
    <mergeCell ref="V329:V333"/>
    <mergeCell ref="W329:W333"/>
    <mergeCell ref="X329:X333"/>
    <mergeCell ref="Y329:Y333"/>
    <mergeCell ref="Z329:Z333"/>
    <mergeCell ref="AA329:AA333"/>
    <mergeCell ref="AB329:AB333"/>
    <mergeCell ref="AC329:AC333"/>
    <mergeCell ref="AD329:AD333"/>
    <mergeCell ref="AE329:AE333"/>
    <mergeCell ref="AF329:AF333"/>
    <mergeCell ref="AG329:AG333"/>
    <mergeCell ref="U324:U328"/>
    <mergeCell ref="V324:V328"/>
    <mergeCell ref="W324:W328"/>
    <mergeCell ref="X324:X328"/>
    <mergeCell ref="Y324:Y328"/>
    <mergeCell ref="Z324:Z328"/>
    <mergeCell ref="AA324:AA328"/>
    <mergeCell ref="AB324:AB328"/>
    <mergeCell ref="AC324:AC328"/>
    <mergeCell ref="AD334:AD338"/>
    <mergeCell ref="AE334:AE338"/>
    <mergeCell ref="AF334:AF338"/>
    <mergeCell ref="AG334:AG338"/>
    <mergeCell ref="U339:U343"/>
    <mergeCell ref="V339:V343"/>
    <mergeCell ref="W339:W343"/>
    <mergeCell ref="X339:X343"/>
    <mergeCell ref="Y339:Y343"/>
    <mergeCell ref="Z339:Z343"/>
    <mergeCell ref="AA339:AA343"/>
    <mergeCell ref="AB339:AB343"/>
    <mergeCell ref="AC339:AC343"/>
    <mergeCell ref="AD339:AD343"/>
    <mergeCell ref="AE339:AE343"/>
    <mergeCell ref="AF339:AF343"/>
    <mergeCell ref="AG339:AG343"/>
    <mergeCell ref="U334:U338"/>
    <mergeCell ref="V334:V338"/>
    <mergeCell ref="W334:W338"/>
    <mergeCell ref="X334:X338"/>
    <mergeCell ref="Y334:Y338"/>
    <mergeCell ref="Z334:Z338"/>
    <mergeCell ref="AA334:AA338"/>
    <mergeCell ref="AB334:AB338"/>
    <mergeCell ref="AC334:AC338"/>
    <mergeCell ref="AD344:AD348"/>
    <mergeCell ref="AE344:AE348"/>
    <mergeCell ref="AF344:AF348"/>
    <mergeCell ref="AG344:AG348"/>
    <mergeCell ref="U349:U353"/>
    <mergeCell ref="V349:V353"/>
    <mergeCell ref="W349:W353"/>
    <mergeCell ref="X349:X353"/>
    <mergeCell ref="Y349:Y353"/>
    <mergeCell ref="Z349:Z353"/>
    <mergeCell ref="AA349:AA353"/>
    <mergeCell ref="AB349:AB353"/>
    <mergeCell ref="AC349:AC353"/>
    <mergeCell ref="AD349:AD353"/>
    <mergeCell ref="AE349:AE353"/>
    <mergeCell ref="AF349:AF353"/>
    <mergeCell ref="AG349:AG353"/>
    <mergeCell ref="U344:U348"/>
    <mergeCell ref="V344:V348"/>
    <mergeCell ref="W344:W348"/>
    <mergeCell ref="X344:X348"/>
    <mergeCell ref="Y344:Y348"/>
    <mergeCell ref="Z344:Z348"/>
    <mergeCell ref="AA344:AA348"/>
    <mergeCell ref="AB344:AB348"/>
    <mergeCell ref="AC344:AC348"/>
    <mergeCell ref="AD354:AD358"/>
    <mergeCell ref="AE354:AE358"/>
    <mergeCell ref="AF354:AF358"/>
    <mergeCell ref="AG354:AG358"/>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4:U358"/>
    <mergeCell ref="V354:V358"/>
    <mergeCell ref="W354:W358"/>
    <mergeCell ref="X354:X358"/>
    <mergeCell ref="Y354:Y358"/>
    <mergeCell ref="Z354:Z358"/>
    <mergeCell ref="AA354:AA358"/>
    <mergeCell ref="AB354:AB358"/>
    <mergeCell ref="AC354:AC358"/>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F385:AF389"/>
    <mergeCell ref="AG385:AG38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X390:X394"/>
    <mergeCell ref="Y390:Y394"/>
    <mergeCell ref="Z390:Z394"/>
    <mergeCell ref="AA390:AA394"/>
    <mergeCell ref="AB390:AB394"/>
    <mergeCell ref="AC390:AC394"/>
    <mergeCell ref="U385:U389"/>
    <mergeCell ref="V385:V389"/>
    <mergeCell ref="W385:W389"/>
    <mergeCell ref="X385:X389"/>
    <mergeCell ref="Y385:Y389"/>
    <mergeCell ref="Z385:Z389"/>
    <mergeCell ref="AA385:AA389"/>
    <mergeCell ref="AB385:AB389"/>
    <mergeCell ref="AC385:AC389"/>
    <mergeCell ref="AD385:AD389"/>
    <mergeCell ref="AE385:AE389"/>
    <mergeCell ref="AF430:AF434"/>
    <mergeCell ref="AG430:AG434"/>
    <mergeCell ref="AE430:AE434"/>
    <mergeCell ref="W400:W404"/>
    <mergeCell ref="X400:X404"/>
    <mergeCell ref="Y400:Y404"/>
    <mergeCell ref="Z400:Z404"/>
    <mergeCell ref="AA400:AA404"/>
    <mergeCell ref="AB400:AB404"/>
    <mergeCell ref="AC400:AC404"/>
    <mergeCell ref="V405:V409"/>
    <mergeCell ref="U405:U409"/>
    <mergeCell ref="W405:W409"/>
    <mergeCell ref="AD390:AD394"/>
    <mergeCell ref="AE390:AE394"/>
    <mergeCell ref="AF390:AF394"/>
    <mergeCell ref="AG390:AG394"/>
    <mergeCell ref="U395:U399"/>
    <mergeCell ref="V395:V399"/>
    <mergeCell ref="W395:W399"/>
    <mergeCell ref="X395:X399"/>
    <mergeCell ref="Y395:Y399"/>
    <mergeCell ref="Z395:Z399"/>
    <mergeCell ref="AA395:AA399"/>
    <mergeCell ref="AB395:AB399"/>
    <mergeCell ref="AC395:AC399"/>
    <mergeCell ref="AD395:AD399"/>
    <mergeCell ref="AE395:AE399"/>
    <mergeCell ref="AF395:AF399"/>
    <mergeCell ref="AG395:AG399"/>
    <mergeCell ref="U390:U394"/>
    <mergeCell ref="V390:V394"/>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A445:AA449"/>
    <mergeCell ref="AB445:AB449"/>
    <mergeCell ref="AC445:AC449"/>
    <mergeCell ref="AD435:AD439"/>
    <mergeCell ref="AE435:AE439"/>
    <mergeCell ref="AF435:AF439"/>
    <mergeCell ref="AG435:AG439"/>
    <mergeCell ref="U440:U444"/>
    <mergeCell ref="V440:V444"/>
    <mergeCell ref="W440:W444"/>
    <mergeCell ref="X440:X444"/>
    <mergeCell ref="Y440:Y444"/>
    <mergeCell ref="Z440:Z444"/>
    <mergeCell ref="AA440:AA444"/>
    <mergeCell ref="AB440:AB444"/>
    <mergeCell ref="AC440:AC444"/>
    <mergeCell ref="AD440:AD444"/>
    <mergeCell ref="AE440:AE444"/>
    <mergeCell ref="AF440:AF444"/>
    <mergeCell ref="AG440:AG444"/>
    <mergeCell ref="U435:U439"/>
    <mergeCell ref="V435:V439"/>
    <mergeCell ref="W435:W439"/>
    <mergeCell ref="X435:X439"/>
    <mergeCell ref="Y435:Y439"/>
    <mergeCell ref="Z435:Z439"/>
    <mergeCell ref="AA435:AA439"/>
    <mergeCell ref="AB435:AB439"/>
    <mergeCell ref="AC435:AC439"/>
    <mergeCell ref="AF460:AF464"/>
    <mergeCell ref="AG460:AG464"/>
    <mergeCell ref="U455:U459"/>
    <mergeCell ref="V455:V459"/>
    <mergeCell ref="W455:W459"/>
    <mergeCell ref="X455:X459"/>
    <mergeCell ref="Y455:Y459"/>
    <mergeCell ref="Z455:Z459"/>
    <mergeCell ref="AA455:AA459"/>
    <mergeCell ref="AB455:AB459"/>
    <mergeCell ref="AC455:AC459"/>
    <mergeCell ref="AD445:AD449"/>
    <mergeCell ref="AE445:AE449"/>
    <mergeCell ref="AF445:AF449"/>
    <mergeCell ref="AG445:AG449"/>
    <mergeCell ref="U450:U454"/>
    <mergeCell ref="V450:V454"/>
    <mergeCell ref="W450:W454"/>
    <mergeCell ref="X450:X454"/>
    <mergeCell ref="Y450:Y454"/>
    <mergeCell ref="Z450:Z454"/>
    <mergeCell ref="AA450:AA454"/>
    <mergeCell ref="AB450:AB454"/>
    <mergeCell ref="AC450:AC454"/>
    <mergeCell ref="AD450:AD454"/>
    <mergeCell ref="AE450:AE454"/>
    <mergeCell ref="AF450:AF454"/>
    <mergeCell ref="AG450:AG454"/>
    <mergeCell ref="U445:U449"/>
    <mergeCell ref="V445:V449"/>
    <mergeCell ref="W445:W449"/>
    <mergeCell ref="X445:X449"/>
    <mergeCell ref="U475:U479"/>
    <mergeCell ref="V475:V479"/>
    <mergeCell ref="W475:W479"/>
    <mergeCell ref="X475:X479"/>
    <mergeCell ref="Y475:Y479"/>
    <mergeCell ref="Z475:Z479"/>
    <mergeCell ref="AA475:AA479"/>
    <mergeCell ref="AB475:AB479"/>
    <mergeCell ref="AC475:AC479"/>
    <mergeCell ref="AD475:AD479"/>
    <mergeCell ref="AE475:AE479"/>
    <mergeCell ref="AF475:AF479"/>
    <mergeCell ref="AG475:AG479"/>
    <mergeCell ref="U465:U469"/>
    <mergeCell ref="V465:V469"/>
    <mergeCell ref="W465:W469"/>
    <mergeCell ref="X465:X469"/>
    <mergeCell ref="Y465:Y469"/>
    <mergeCell ref="Z465:Z469"/>
    <mergeCell ref="AA465:AA469"/>
    <mergeCell ref="AB465:AB469"/>
    <mergeCell ref="AC465:AC469"/>
    <mergeCell ref="U470:U474"/>
    <mergeCell ref="V470:V474"/>
    <mergeCell ref="W470:W474"/>
    <mergeCell ref="X470:X474"/>
    <mergeCell ref="Y470:Y474"/>
    <mergeCell ref="Z470:Z474"/>
    <mergeCell ref="AA470:AA474"/>
    <mergeCell ref="AB470:AB474"/>
    <mergeCell ref="AC470:AC474"/>
    <mergeCell ref="AD470:AD474"/>
    <mergeCell ref="AD480:AD484"/>
    <mergeCell ref="AE480:AE484"/>
    <mergeCell ref="AF480:AF484"/>
    <mergeCell ref="AG480:AG484"/>
    <mergeCell ref="U485:U489"/>
    <mergeCell ref="V485:V489"/>
    <mergeCell ref="W485:W489"/>
    <mergeCell ref="X485:X489"/>
    <mergeCell ref="Y485:Y489"/>
    <mergeCell ref="Z485:Z489"/>
    <mergeCell ref="AA485:AA489"/>
    <mergeCell ref="AB485:AB489"/>
    <mergeCell ref="AC485:AC489"/>
    <mergeCell ref="AD485:AD489"/>
    <mergeCell ref="AE485:AE489"/>
    <mergeCell ref="AF485:AF489"/>
    <mergeCell ref="AG485:AG489"/>
    <mergeCell ref="U480:U484"/>
    <mergeCell ref="V480:V484"/>
    <mergeCell ref="W480:W484"/>
    <mergeCell ref="X480:X484"/>
    <mergeCell ref="Y480:Y484"/>
    <mergeCell ref="Z480:Z484"/>
    <mergeCell ref="AA480:AA484"/>
    <mergeCell ref="AB480:AB484"/>
    <mergeCell ref="AC480:AC48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X560:X564"/>
    <mergeCell ref="Y560:Y564"/>
    <mergeCell ref="Z560:Z564"/>
    <mergeCell ref="AA560:AA564"/>
    <mergeCell ref="AB560:AB564"/>
    <mergeCell ref="AC560:AC564"/>
    <mergeCell ref="AD550:AD554"/>
    <mergeCell ref="AE550:AE554"/>
    <mergeCell ref="AF550:AF554"/>
    <mergeCell ref="AG550:AG554"/>
    <mergeCell ref="U555:U559"/>
    <mergeCell ref="V555:V559"/>
    <mergeCell ref="W555:W559"/>
    <mergeCell ref="X555:X559"/>
    <mergeCell ref="Y555:Y559"/>
    <mergeCell ref="Z555:Z559"/>
    <mergeCell ref="AA555:AA559"/>
    <mergeCell ref="AB555:AB559"/>
    <mergeCell ref="AC555:AC559"/>
    <mergeCell ref="AD555:AD559"/>
    <mergeCell ref="AE555:AE559"/>
    <mergeCell ref="AG555:AG559"/>
    <mergeCell ref="U550:U554"/>
    <mergeCell ref="V550:V554"/>
    <mergeCell ref="W550:W554"/>
    <mergeCell ref="X550:X554"/>
    <mergeCell ref="Y550:Y554"/>
    <mergeCell ref="Z550:Z554"/>
    <mergeCell ref="AA550:AA554"/>
    <mergeCell ref="AB550:AB554"/>
    <mergeCell ref="AC550:AC554"/>
    <mergeCell ref="AF555:AF559"/>
    <mergeCell ref="AC575:AC579"/>
    <mergeCell ref="AD575:AD579"/>
    <mergeCell ref="AE575:AE579"/>
    <mergeCell ref="AF575:AF579"/>
    <mergeCell ref="AG575:AG579"/>
    <mergeCell ref="U570:U574"/>
    <mergeCell ref="V570:V574"/>
    <mergeCell ref="W570:W574"/>
    <mergeCell ref="X570:X574"/>
    <mergeCell ref="Y570:Y574"/>
    <mergeCell ref="Z570:Z574"/>
    <mergeCell ref="AC570:AC57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F565:AF569"/>
    <mergeCell ref="AG565:AG569"/>
    <mergeCell ref="U560:U564"/>
    <mergeCell ref="V560:V564"/>
    <mergeCell ref="W560:W564"/>
    <mergeCell ref="AE605:AE609"/>
    <mergeCell ref="AF605:AF609"/>
    <mergeCell ref="AG605:AG609"/>
    <mergeCell ref="U600:U604"/>
    <mergeCell ref="V600:V604"/>
    <mergeCell ref="W600:W604"/>
    <mergeCell ref="X600:X604"/>
    <mergeCell ref="Y600:Y604"/>
    <mergeCell ref="Z600:Z604"/>
    <mergeCell ref="AA600:AA604"/>
    <mergeCell ref="AB600:AB604"/>
    <mergeCell ref="AC600:AC604"/>
    <mergeCell ref="AD590:AD594"/>
    <mergeCell ref="AE590:AE594"/>
    <mergeCell ref="AF590:AF594"/>
    <mergeCell ref="AA570:AA574"/>
    <mergeCell ref="AB570:AB574"/>
    <mergeCell ref="X590:X594"/>
    <mergeCell ref="Y590:Y594"/>
    <mergeCell ref="Z590:Z594"/>
    <mergeCell ref="AA590:AA594"/>
    <mergeCell ref="AB590:AB594"/>
    <mergeCell ref="AC590:AC594"/>
    <mergeCell ref="AD580:AD584"/>
    <mergeCell ref="AE580:AE584"/>
    <mergeCell ref="AF580:AF584"/>
    <mergeCell ref="AG580:AG584"/>
    <mergeCell ref="U585:U589"/>
    <mergeCell ref="V585:V589"/>
    <mergeCell ref="W585:W589"/>
    <mergeCell ref="X585:X589"/>
    <mergeCell ref="Y580:Y584"/>
    <mergeCell ref="Q17:S17"/>
    <mergeCell ref="AD600:AD604"/>
    <mergeCell ref="AE600:AE604"/>
    <mergeCell ref="AF600:AF604"/>
    <mergeCell ref="AG600:AG604"/>
    <mergeCell ref="Y585:Y589"/>
    <mergeCell ref="Z585:Z589"/>
    <mergeCell ref="AA585:AA589"/>
    <mergeCell ref="AB585:AB589"/>
    <mergeCell ref="AC585:AC589"/>
    <mergeCell ref="AD585:AD589"/>
    <mergeCell ref="AE585:AE589"/>
    <mergeCell ref="AF585:AF589"/>
    <mergeCell ref="AG585:AG589"/>
    <mergeCell ref="AG590:AG594"/>
    <mergeCell ref="W580:W584"/>
    <mergeCell ref="X580:X584"/>
    <mergeCell ref="Z580:Z584"/>
    <mergeCell ref="AC580:AC584"/>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E177:AE181"/>
    <mergeCell ref="AG410:AG414"/>
    <mergeCell ref="AD400:AD404"/>
    <mergeCell ref="AE400:AE404"/>
    <mergeCell ref="AF400:AF404"/>
    <mergeCell ref="AG400:AG404"/>
    <mergeCell ref="X405:X409"/>
    <mergeCell ref="Y405:Y409"/>
    <mergeCell ref="Z405:Z409"/>
    <mergeCell ref="AA405:AA409"/>
    <mergeCell ref="AB405:AB409"/>
    <mergeCell ref="AC405:AC409"/>
    <mergeCell ref="AD405:AD409"/>
    <mergeCell ref="AE405:AE409"/>
    <mergeCell ref="AF405:AF409"/>
    <mergeCell ref="AG405:AG409"/>
    <mergeCell ref="U400:U404"/>
    <mergeCell ref="V400:V404"/>
    <mergeCell ref="U620:U624"/>
    <mergeCell ref="V620:V624"/>
    <mergeCell ref="W620:W624"/>
    <mergeCell ref="X620:X624"/>
    <mergeCell ref="Y620:Y624"/>
    <mergeCell ref="Z620:Z624"/>
    <mergeCell ref="AA620:AA624"/>
    <mergeCell ref="AB620:AB624"/>
    <mergeCell ref="AC620:AC624"/>
    <mergeCell ref="AD620:AD624"/>
    <mergeCell ref="AE620:AE624"/>
    <mergeCell ref="AF620:AF624"/>
    <mergeCell ref="AG620:AG624"/>
    <mergeCell ref="U520:U524"/>
    <mergeCell ref="V520:V524"/>
    <mergeCell ref="W520:W524"/>
    <mergeCell ref="X520:X524"/>
    <mergeCell ref="Y520:Y524"/>
    <mergeCell ref="Z520:Z524"/>
    <mergeCell ref="AA520:AA524"/>
    <mergeCell ref="AB520:AB524"/>
    <mergeCell ref="AC520:AC524"/>
    <mergeCell ref="AD520:AD524"/>
    <mergeCell ref="AE520:AE524"/>
    <mergeCell ref="AF520:AF524"/>
    <mergeCell ref="AG520:AG524"/>
    <mergeCell ref="U610:U614"/>
    <mergeCell ref="V610:V614"/>
    <mergeCell ref="W610:W614"/>
    <mergeCell ref="X610:X614"/>
    <mergeCell ref="Y610:Y614"/>
    <mergeCell ref="Z610:Z614"/>
    <mergeCell ref="Q27:S28"/>
    <mergeCell ref="U530:U534"/>
    <mergeCell ref="V530:V534"/>
    <mergeCell ref="W530:W534"/>
    <mergeCell ref="AE615:AE619"/>
    <mergeCell ref="AF615:AF619"/>
    <mergeCell ref="AG615:AG619"/>
    <mergeCell ref="AA610:AA614"/>
    <mergeCell ref="AB610:AB614"/>
    <mergeCell ref="AC610:AC614"/>
    <mergeCell ref="AD610:AD614"/>
    <mergeCell ref="AE610:AE614"/>
    <mergeCell ref="AF610:AF614"/>
    <mergeCell ref="AG610:AG614"/>
    <mergeCell ref="U595:U599"/>
    <mergeCell ref="V595:V599"/>
    <mergeCell ref="W595:W599"/>
    <mergeCell ref="X595:X599"/>
    <mergeCell ref="Y595:Y599"/>
    <mergeCell ref="Z595:Z599"/>
    <mergeCell ref="AB595:AB599"/>
    <mergeCell ref="AC595:AC599"/>
    <mergeCell ref="AD595:AD599"/>
    <mergeCell ref="AA595:AA599"/>
    <mergeCell ref="AE595:AE599"/>
    <mergeCell ref="AF595:AF599"/>
    <mergeCell ref="AG595:AG599"/>
    <mergeCell ref="U605:U609"/>
    <mergeCell ref="V605:V609"/>
    <mergeCell ref="W605:W609"/>
    <mergeCell ref="X605:X609"/>
    <mergeCell ref="Y605:Y609"/>
    <mergeCell ref="U615:U619"/>
    <mergeCell ref="V615:V619"/>
    <mergeCell ref="W615:W619"/>
    <mergeCell ref="X615:X619"/>
    <mergeCell ref="Y615:Y619"/>
    <mergeCell ref="Z615:Z619"/>
    <mergeCell ref="AA615:AA619"/>
    <mergeCell ref="AB615:AB619"/>
    <mergeCell ref="AC615:AC619"/>
    <mergeCell ref="AD615:AD619"/>
    <mergeCell ref="U430:U434"/>
    <mergeCell ref="V430:V434"/>
    <mergeCell ref="W430:W434"/>
    <mergeCell ref="X430:X434"/>
    <mergeCell ref="Y430:Y434"/>
    <mergeCell ref="Z430:Z434"/>
    <mergeCell ref="AA430:AA434"/>
    <mergeCell ref="AB430:AB434"/>
    <mergeCell ref="AC430:AC434"/>
    <mergeCell ref="AD430:AD434"/>
    <mergeCell ref="U580:U584"/>
    <mergeCell ref="V580:V584"/>
    <mergeCell ref="U590:U594"/>
    <mergeCell ref="V590:V594"/>
    <mergeCell ref="W590:W594"/>
    <mergeCell ref="Z605:Z609"/>
    <mergeCell ref="AA605:AA609"/>
    <mergeCell ref="AB605:AB609"/>
    <mergeCell ref="AC605:AC609"/>
    <mergeCell ref="AD605:AD609"/>
    <mergeCell ref="AA580:AA584"/>
    <mergeCell ref="AB580:AB584"/>
    <mergeCell ref="H42:I46"/>
    <mergeCell ref="G510:G514"/>
    <mergeCell ref="I510:I514"/>
    <mergeCell ref="J510:J514"/>
    <mergeCell ref="G515:G519"/>
    <mergeCell ref="J515:J519"/>
    <mergeCell ref="G495:G499"/>
    <mergeCell ref="I495:I499"/>
    <mergeCell ref="J495:J499"/>
    <mergeCell ref="G500:G504"/>
    <mergeCell ref="I500:I504"/>
    <mergeCell ref="J500:J504"/>
    <mergeCell ref="J430:J434"/>
    <mergeCell ref="G435:G439"/>
    <mergeCell ref="J435:J439"/>
    <mergeCell ref="G440:G444"/>
    <mergeCell ref="J440:J444"/>
    <mergeCell ref="J480:J484"/>
    <mergeCell ref="G485:G489"/>
    <mergeCell ref="I485:I489"/>
    <mergeCell ref="J485:J489"/>
    <mergeCell ref="G490:G494"/>
    <mergeCell ref="I490:I494"/>
    <mergeCell ref="J490:J494"/>
    <mergeCell ref="H480:I484"/>
    <mergeCell ref="H515:I519"/>
    <mergeCell ref="H490:H494"/>
    <mergeCell ref="H495:H499"/>
    <mergeCell ref="H500:H504"/>
    <mergeCell ref="H505:H509"/>
    <mergeCell ref="H510:H514"/>
    <mergeCell ref="G460:G464"/>
    <mergeCell ref="AF470:AF474"/>
    <mergeCell ref="AG470:AG474"/>
    <mergeCell ref="AD465:AD469"/>
    <mergeCell ref="G430:G434"/>
    <mergeCell ref="G470:G474"/>
    <mergeCell ref="AE465:AE469"/>
    <mergeCell ref="AF465:AF469"/>
    <mergeCell ref="G37:G41"/>
    <mergeCell ref="H37:I41"/>
    <mergeCell ref="J37:J41"/>
    <mergeCell ref="M37:M41"/>
    <mergeCell ref="N37:N41"/>
    <mergeCell ref="O37:O41"/>
    <mergeCell ref="Q37:S38"/>
    <mergeCell ref="U37:U41"/>
    <mergeCell ref="V37:V41"/>
    <mergeCell ref="W37:W41"/>
    <mergeCell ref="X37:X41"/>
    <mergeCell ref="Y37:Y41"/>
    <mergeCell ref="Z37:Z41"/>
    <mergeCell ref="AA37:AA41"/>
    <mergeCell ref="AB37:AB41"/>
    <mergeCell ref="AC37:AC41"/>
    <mergeCell ref="AG465:AG469"/>
    <mergeCell ref="AD455:AD459"/>
    <mergeCell ref="AF455:AF459"/>
    <mergeCell ref="AG455:AG459"/>
    <mergeCell ref="U460:U464"/>
    <mergeCell ref="V460:V464"/>
    <mergeCell ref="W460:W464"/>
    <mergeCell ref="X460:X464"/>
    <mergeCell ref="Y460:Y464"/>
    <mergeCell ref="AE470:AE474"/>
    <mergeCell ref="Z460:Z464"/>
    <mergeCell ref="AA460:AA464"/>
    <mergeCell ref="AB460:AB464"/>
    <mergeCell ref="AC460:AC464"/>
    <mergeCell ref="AE455:AE459"/>
    <mergeCell ref="U177:U181"/>
    <mergeCell ref="V177:V181"/>
    <mergeCell ref="W177:W181"/>
    <mergeCell ref="X177:X181"/>
    <mergeCell ref="Y177:Y181"/>
    <mergeCell ref="Z177:Z181"/>
    <mergeCell ref="AA177:AA181"/>
    <mergeCell ref="AB177:AB181"/>
    <mergeCell ref="AC177:AC181"/>
    <mergeCell ref="AD177:AD181"/>
    <mergeCell ref="AD460:AD464"/>
    <mergeCell ref="AE460:AE464"/>
    <mergeCell ref="Y445:Y449"/>
    <mergeCell ref="U410:U414"/>
    <mergeCell ref="V410:V414"/>
    <mergeCell ref="W410:W414"/>
    <mergeCell ref="X410:X414"/>
    <mergeCell ref="Y410:Y414"/>
    <mergeCell ref="Z410:Z414"/>
    <mergeCell ref="AA410:AA414"/>
    <mergeCell ref="AB410:AB414"/>
    <mergeCell ref="AC410:AC414"/>
    <mergeCell ref="AD410:AD414"/>
    <mergeCell ref="AE410:AE414"/>
    <mergeCell ref="W390:W394"/>
    <mergeCell ref="Z445:Z449"/>
    <mergeCell ref="U425:U429"/>
    <mergeCell ref="V425:V429"/>
    <mergeCell ref="W425:W429"/>
    <mergeCell ref="X425:X429"/>
    <mergeCell ref="Y425:Y429"/>
    <mergeCell ref="Z425:Z429"/>
    <mergeCell ref="AA425:AA429"/>
    <mergeCell ref="AB425:AB429"/>
    <mergeCell ref="AC425:AC429"/>
    <mergeCell ref="AD425:AD429"/>
    <mergeCell ref="AE425:AE429"/>
    <mergeCell ref="AF425:AF429"/>
    <mergeCell ref="AG425:AG429"/>
    <mergeCell ref="N425:N429"/>
    <mergeCell ref="M425:M429"/>
    <mergeCell ref="O425:O429"/>
    <mergeCell ref="L32:L36"/>
    <mergeCell ref="M32:M36"/>
    <mergeCell ref="N32:N36"/>
    <mergeCell ref="O32:O36"/>
    <mergeCell ref="Q32:S33"/>
    <mergeCell ref="U32:U36"/>
    <mergeCell ref="V32:V36"/>
    <mergeCell ref="W32:W36"/>
    <mergeCell ref="X32:X36"/>
    <mergeCell ref="Y32:Y36"/>
    <mergeCell ref="Z32:Z36"/>
    <mergeCell ref="AA32:AA36"/>
    <mergeCell ref="AB32:AB36"/>
    <mergeCell ref="AF177:AF181"/>
    <mergeCell ref="AG177:AG181"/>
    <mergeCell ref="AF410:AF414"/>
  </mergeCells>
  <conditionalFormatting sqref="P8">
    <cfRule type="cellIs" dxfId="496" priority="534" operator="equal">
      <formula>"NIVEL 5"</formula>
    </cfRule>
    <cfRule type="cellIs" dxfId="495" priority="535" operator="equal">
      <formula>"NIVEL 2"</formula>
    </cfRule>
  </conditionalFormatting>
  <conditionalFormatting sqref="J8:O8">
    <cfRule type="cellIs" dxfId="494" priority="524" operator="between">
      <formula>80.6</formula>
      <formula>100</formula>
    </cfRule>
    <cfRule type="cellIs" dxfId="493" priority="525" operator="between">
      <formula>60.5</formula>
      <formula>80.4</formula>
    </cfRule>
    <cfRule type="cellIs" dxfId="492" priority="526" operator="between">
      <formula>40.5</formula>
      <formula>60.4</formula>
    </cfRule>
    <cfRule type="cellIs" dxfId="491" priority="527" operator="between">
      <formula>20.5</formula>
      <formula>40.4</formula>
    </cfRule>
    <cfRule type="cellIs" dxfId="490" priority="528" operator="between">
      <formula>0.1</formula>
      <formula>20.4</formula>
    </cfRule>
  </conditionalFormatting>
  <conditionalFormatting sqref="D132:D186 D595:D605 D550:D590 D192 D12:D31 D42:D46 D530:D534 D52:D127 D197:D524">
    <cfRule type="cellIs" dxfId="489" priority="514" operator="between">
      <formula>80.5</formula>
      <formula>100</formula>
    </cfRule>
    <cfRule type="cellIs" dxfId="488" priority="515" operator="between">
      <formula>60.5</formula>
      <formula>80.4</formula>
    </cfRule>
    <cfRule type="cellIs" dxfId="487" priority="516" operator="between">
      <formula>40.5</formula>
      <formula>60.4</formula>
    </cfRule>
    <cfRule type="cellIs" dxfId="486" priority="517" operator="between">
      <formula>20.5</formula>
      <formula>40.4</formula>
    </cfRule>
    <cfRule type="cellIs" dxfId="485" priority="518" operator="between">
      <formula>0.1</formula>
      <formula>20.4</formula>
    </cfRule>
  </conditionalFormatting>
  <conditionalFormatting sqref="N22 N27">
    <cfRule type="cellIs" dxfId="484" priority="509" operator="between">
      <formula>81</formula>
      <formula>100</formula>
    </cfRule>
    <cfRule type="cellIs" dxfId="483" priority="510" operator="between">
      <formula>61</formula>
      <formula>80</formula>
    </cfRule>
    <cfRule type="cellIs" dxfId="482" priority="511" operator="between">
      <formula>41</formula>
      <formula>60</formula>
    </cfRule>
    <cfRule type="cellIs" dxfId="481" priority="512" operator="between">
      <formula>21</formula>
      <formula>40</formula>
    </cfRule>
    <cfRule type="cellIs" dxfId="480" priority="513" operator="between">
      <formula>1</formula>
      <formula>20</formula>
    </cfRule>
  </conditionalFormatting>
  <conditionalFormatting sqref="N42 N52 N57 N62 N67 N77 N82 N87 N92 N97 N102 N107 N112 N117 N122 N127 N132 N137 N142 N147 N152 N157 N162 N172 N182 N192 N197 N202 N207 N212 N217 N222 N227 N232 N237 N242 N247 N252 N257 N262 N267 N272">
    <cfRule type="cellIs" dxfId="479" priority="504" operator="between">
      <formula>81</formula>
      <formula>100</formula>
    </cfRule>
    <cfRule type="cellIs" dxfId="478" priority="505" operator="between">
      <formula>61</formula>
      <formula>80</formula>
    </cfRule>
    <cfRule type="cellIs" dxfId="477" priority="506" operator="between">
      <formula>41</formula>
      <formula>60</formula>
    </cfRule>
    <cfRule type="cellIs" dxfId="476" priority="507" operator="between">
      <formula>21</formula>
      <formula>40</formula>
    </cfRule>
    <cfRule type="cellIs" dxfId="475" priority="508" operator="between">
      <formula>1</formula>
      <formula>20</formula>
    </cfRule>
  </conditionalFormatting>
  <conditionalFormatting sqref="N278 N283 N288 N293">
    <cfRule type="cellIs" dxfId="474" priority="499" operator="between">
      <formula>81</formula>
      <formula>100</formula>
    </cfRule>
    <cfRule type="cellIs" dxfId="473" priority="500" operator="between">
      <formula>61</formula>
      <formula>80</formula>
    </cfRule>
    <cfRule type="cellIs" dxfId="472" priority="501" operator="between">
      <formula>41</formula>
      <formula>60</formula>
    </cfRule>
    <cfRule type="cellIs" dxfId="471" priority="502" operator="between">
      <formula>21</formula>
      <formula>40</formula>
    </cfRule>
    <cfRule type="cellIs" dxfId="470" priority="503" operator="between">
      <formula>1</formula>
      <formula>20</formula>
    </cfRule>
  </conditionalFormatting>
  <conditionalFormatting sqref="N299">
    <cfRule type="cellIs" dxfId="469" priority="494" operator="between">
      <formula>81</formula>
      <formula>100</formula>
    </cfRule>
    <cfRule type="cellIs" dxfId="468" priority="495" operator="between">
      <formula>61</formula>
      <formula>80</formula>
    </cfRule>
    <cfRule type="cellIs" dxfId="467" priority="496" operator="between">
      <formula>41</formula>
      <formula>60</formula>
    </cfRule>
    <cfRule type="cellIs" dxfId="466" priority="497" operator="between">
      <formula>21</formula>
      <formula>40</formula>
    </cfRule>
    <cfRule type="cellIs" dxfId="465" priority="498" operator="between">
      <formula>1</formula>
      <formula>20</formula>
    </cfRule>
  </conditionalFormatting>
  <conditionalFormatting sqref="N304 N319 N324 N329 N334 N339 N344 N349 N354">
    <cfRule type="cellIs" dxfId="464" priority="489" operator="between">
      <formula>81</formula>
      <formula>100</formula>
    </cfRule>
    <cfRule type="cellIs" dxfId="463" priority="490" operator="between">
      <formula>61</formula>
      <formula>80</formula>
    </cfRule>
    <cfRule type="cellIs" dxfId="462" priority="491" operator="between">
      <formula>41</formula>
      <formula>60</formula>
    </cfRule>
    <cfRule type="cellIs" dxfId="461" priority="492" operator="between">
      <formula>21</formula>
      <formula>40</formula>
    </cfRule>
    <cfRule type="cellIs" dxfId="460" priority="493" operator="between">
      <formula>1</formula>
      <formula>20</formula>
    </cfRule>
  </conditionalFormatting>
  <conditionalFormatting sqref="N360 N365 N370 N375 N380 N385 N390 N395 N400 N405">
    <cfRule type="cellIs" dxfId="459" priority="484" operator="between">
      <formula>81</formula>
      <formula>100</formula>
    </cfRule>
    <cfRule type="cellIs" dxfId="458" priority="485" operator="between">
      <formula>61</formula>
      <formula>80</formula>
    </cfRule>
    <cfRule type="cellIs" dxfId="457" priority="486" operator="between">
      <formula>41</formula>
      <formula>60</formula>
    </cfRule>
    <cfRule type="cellIs" dxfId="456" priority="487" operator="between">
      <formula>21</formula>
      <formula>40</formula>
    </cfRule>
    <cfRule type="cellIs" dxfId="455" priority="488" operator="between">
      <formula>1</formula>
      <formula>20</formula>
    </cfRule>
  </conditionalFormatting>
  <conditionalFormatting sqref="N415 N420 N435 N440 N445 N450 N455 N425">
    <cfRule type="cellIs" dxfId="454" priority="479" operator="between">
      <formula>81</formula>
      <formula>100</formula>
    </cfRule>
    <cfRule type="cellIs" dxfId="453" priority="480" operator="between">
      <formula>61</formula>
      <formula>80</formula>
    </cfRule>
    <cfRule type="cellIs" dxfId="452" priority="481" operator="between">
      <formula>41</formula>
      <formula>60</formula>
    </cfRule>
    <cfRule type="cellIs" dxfId="451" priority="482" operator="between">
      <formula>21</formula>
      <formula>40</formula>
    </cfRule>
    <cfRule type="cellIs" dxfId="450" priority="483" operator="between">
      <formula>1</formula>
      <formula>20</formula>
    </cfRule>
  </conditionalFormatting>
  <conditionalFormatting sqref="U555:AE559 AG555:AG559 U163:U166 U560:AG624 U550:AG554 U12:Y16 AA12:AG16 U172:AG186 U17:AG31 U42:AG46 U52:AG162 U192:AG424 U430:AG524">
    <cfRule type="cellIs" dxfId="449" priority="473" operator="greaterThan">
      <formula>0.1</formula>
    </cfRule>
  </conditionalFormatting>
  <conditionalFormatting sqref="N172:N176 N475:N519 N182:N186 N77:N162 N530:N534 N550:N609 N192:N276 N12:N31 N42:N46 N52:N71 N319:N358 N278:N297 N299:N308 N360:N469">
    <cfRule type="cellIs" dxfId="448" priority="474" operator="between">
      <formula>81</formula>
      <formula>100</formula>
    </cfRule>
    <cfRule type="cellIs" dxfId="447" priority="475" operator="between">
      <formula>61</formula>
      <formula>80</formula>
    </cfRule>
    <cfRule type="cellIs" dxfId="446" priority="476" operator="between">
      <formula>41</formula>
      <formula>60</formula>
    </cfRule>
    <cfRule type="cellIs" dxfId="445" priority="477" operator="between">
      <formula>21</formula>
      <formula>40</formula>
    </cfRule>
    <cfRule type="cellIs" dxfId="444" priority="478" operator="between">
      <formula>1</formula>
      <formula>20</formula>
    </cfRule>
    <cfRule type="cellIs" dxfId="443" priority="529" operator="between">
      <formula>81</formula>
      <formula>100</formula>
    </cfRule>
    <cfRule type="cellIs" dxfId="442" priority="530" operator="between">
      <formula>61</formula>
      <formula>80</formula>
    </cfRule>
    <cfRule type="cellIs" dxfId="441" priority="531" operator="between">
      <formula>41</formula>
      <formula>60</formula>
    </cfRule>
    <cfRule type="cellIs" dxfId="440" priority="532" operator="between">
      <formula>21</formula>
      <formula>40</formula>
    </cfRule>
    <cfRule type="cellIs" dxfId="439" priority="533" operator="between">
      <formula>1</formula>
      <formula>20</formula>
    </cfRule>
  </conditionalFormatting>
  <conditionalFormatting sqref="N167">
    <cfRule type="cellIs" dxfId="438" priority="463" operator="between">
      <formula>81</formula>
      <formula>100</formula>
    </cfRule>
    <cfRule type="cellIs" dxfId="437" priority="464" operator="between">
      <formula>61</formula>
      <formula>80</formula>
    </cfRule>
    <cfRule type="cellIs" dxfId="436" priority="465" operator="between">
      <formula>41</formula>
      <formula>60</formula>
    </cfRule>
    <cfRule type="cellIs" dxfId="435" priority="466" operator="between">
      <formula>21</formula>
      <formula>40</formula>
    </cfRule>
    <cfRule type="cellIs" dxfId="434" priority="467" operator="between">
      <formula>1</formula>
      <formula>20</formula>
    </cfRule>
  </conditionalFormatting>
  <conditionalFormatting sqref="N167">
    <cfRule type="cellIs" dxfId="433" priority="458" operator="between">
      <formula>81</formula>
      <formula>100</formula>
    </cfRule>
    <cfRule type="cellIs" dxfId="432" priority="459" operator="between">
      <formula>61</formula>
      <formula>80</formula>
    </cfRule>
    <cfRule type="cellIs" dxfId="431" priority="460" operator="between">
      <formula>41</formula>
      <formula>60</formula>
    </cfRule>
    <cfRule type="cellIs" dxfId="430" priority="461" operator="between">
      <formula>21</formula>
      <formula>40</formula>
    </cfRule>
    <cfRule type="cellIs" dxfId="429" priority="462" operator="between">
      <formula>1</formula>
      <formula>20</formula>
    </cfRule>
    <cfRule type="cellIs" dxfId="428" priority="468" operator="between">
      <formula>81</formula>
      <formula>100</formula>
    </cfRule>
    <cfRule type="cellIs" dxfId="427" priority="469" operator="between">
      <formula>61</formula>
      <formula>80</formula>
    </cfRule>
    <cfRule type="cellIs" dxfId="426" priority="470" operator="between">
      <formula>41</formula>
      <formula>60</formula>
    </cfRule>
    <cfRule type="cellIs" dxfId="425" priority="471" operator="between">
      <formula>21</formula>
      <formula>40</formula>
    </cfRule>
    <cfRule type="cellIs" dxfId="424" priority="472" operator="between">
      <formula>1</formula>
      <formula>20</formula>
    </cfRule>
  </conditionalFormatting>
  <conditionalFormatting sqref="N177">
    <cfRule type="cellIs" dxfId="423" priority="448" operator="between">
      <formula>81</formula>
      <formula>100</formula>
    </cfRule>
    <cfRule type="cellIs" dxfId="422" priority="449" operator="between">
      <formula>61</formula>
      <formula>80</formula>
    </cfRule>
    <cfRule type="cellIs" dxfId="421" priority="450" operator="between">
      <formula>41</formula>
      <formula>60</formula>
    </cfRule>
    <cfRule type="cellIs" dxfId="420" priority="451" operator="between">
      <formula>21</formula>
      <formula>40</formula>
    </cfRule>
    <cfRule type="cellIs" dxfId="419" priority="452" operator="between">
      <formula>1</formula>
      <formula>20</formula>
    </cfRule>
  </conditionalFormatting>
  <conditionalFormatting sqref="N177:N181">
    <cfRule type="cellIs" dxfId="418" priority="443" operator="between">
      <formula>81</formula>
      <formula>100</formula>
    </cfRule>
    <cfRule type="cellIs" dxfId="417" priority="444" operator="between">
      <formula>61</formula>
      <formula>80</formula>
    </cfRule>
    <cfRule type="cellIs" dxfId="416" priority="445" operator="between">
      <formula>41</formula>
      <formula>60</formula>
    </cfRule>
    <cfRule type="cellIs" dxfId="415" priority="446" operator="between">
      <formula>21</formula>
      <formula>40</formula>
    </cfRule>
    <cfRule type="cellIs" dxfId="414" priority="447" operator="between">
      <formula>1</formula>
      <formula>20</formula>
    </cfRule>
    <cfRule type="cellIs" dxfId="413" priority="453" operator="between">
      <formula>81</formula>
      <formula>100</formula>
    </cfRule>
    <cfRule type="cellIs" dxfId="412" priority="454" operator="between">
      <formula>61</formula>
      <formula>80</formula>
    </cfRule>
    <cfRule type="cellIs" dxfId="411" priority="455" operator="between">
      <formula>41</formula>
      <formula>60</formula>
    </cfRule>
    <cfRule type="cellIs" dxfId="410" priority="456" operator="between">
      <formula>21</formula>
      <formula>40</formula>
    </cfRule>
    <cfRule type="cellIs" dxfId="409" priority="457" operator="between">
      <formula>1</formula>
      <formula>20</formula>
    </cfRule>
  </conditionalFormatting>
  <conditionalFormatting sqref="N410">
    <cfRule type="cellIs" dxfId="408" priority="438" operator="between">
      <formula>81</formula>
      <formula>100</formula>
    </cfRule>
    <cfRule type="cellIs" dxfId="407" priority="439" operator="between">
      <formula>61</formula>
      <formula>80</formula>
    </cfRule>
    <cfRule type="cellIs" dxfId="406" priority="440" operator="between">
      <formula>41</formula>
      <formula>60</formula>
    </cfRule>
    <cfRule type="cellIs" dxfId="405" priority="441" operator="between">
      <formula>21</formula>
      <formula>40</formula>
    </cfRule>
    <cfRule type="cellIs" dxfId="404" priority="442" operator="between">
      <formula>1</formula>
      <formula>20</formula>
    </cfRule>
  </conditionalFormatting>
  <conditionalFormatting sqref="N430">
    <cfRule type="cellIs" dxfId="403" priority="433" operator="between">
      <formula>81</formula>
      <formula>100</formula>
    </cfRule>
    <cfRule type="cellIs" dxfId="402" priority="434" operator="between">
      <formula>61</formula>
      <formula>80</formula>
    </cfRule>
    <cfRule type="cellIs" dxfId="401" priority="435" operator="between">
      <formula>41</formula>
      <formula>60</formula>
    </cfRule>
    <cfRule type="cellIs" dxfId="400" priority="436" operator="between">
      <formula>21</formula>
      <formula>40</formula>
    </cfRule>
    <cfRule type="cellIs" dxfId="399" priority="437" operator="between">
      <formula>1</formula>
      <formula>20</formula>
    </cfRule>
  </conditionalFormatting>
  <conditionalFormatting sqref="N470:N474">
    <cfRule type="cellIs" dxfId="398" priority="423" operator="between">
      <formula>81</formula>
      <formula>100</formula>
    </cfRule>
    <cfRule type="cellIs" dxfId="397" priority="424" operator="between">
      <formula>61</formula>
      <formula>80</formula>
    </cfRule>
    <cfRule type="cellIs" dxfId="396" priority="425" operator="between">
      <formula>41</formula>
      <formula>60</formula>
    </cfRule>
    <cfRule type="cellIs" dxfId="395" priority="426" operator="between">
      <formula>21</formula>
      <formula>40</formula>
    </cfRule>
    <cfRule type="cellIs" dxfId="394" priority="427" operator="between">
      <formula>1</formula>
      <formula>20</formula>
    </cfRule>
    <cfRule type="cellIs" dxfId="393" priority="428" operator="between">
      <formula>81</formula>
      <formula>100</formula>
    </cfRule>
    <cfRule type="cellIs" dxfId="392" priority="429" operator="between">
      <formula>61</formula>
      <formula>80</formula>
    </cfRule>
    <cfRule type="cellIs" dxfId="391" priority="430" operator="between">
      <formula>41</formula>
      <formula>60</formula>
    </cfRule>
    <cfRule type="cellIs" dxfId="390" priority="431" operator="between">
      <formula>21</formula>
      <formula>40</formula>
    </cfRule>
    <cfRule type="cellIs" dxfId="389" priority="432" operator="between">
      <formula>1</formula>
      <formula>20</formula>
    </cfRule>
  </conditionalFormatting>
  <conditionalFormatting sqref="N520:N524">
    <cfRule type="cellIs" dxfId="388" priority="413" operator="between">
      <formula>81</formula>
      <formula>100</formula>
    </cfRule>
    <cfRule type="cellIs" dxfId="387" priority="414" operator="between">
      <formula>61</formula>
      <formula>80</formula>
    </cfRule>
    <cfRule type="cellIs" dxfId="386" priority="415" operator="between">
      <formula>41</formula>
      <formula>60</formula>
    </cfRule>
    <cfRule type="cellIs" dxfId="385" priority="416" operator="between">
      <formula>21</formula>
      <formula>40</formula>
    </cfRule>
    <cfRule type="cellIs" dxfId="384" priority="417" operator="between">
      <formula>1</formula>
      <formula>20</formula>
    </cfRule>
    <cfRule type="cellIs" dxfId="383" priority="418" operator="between">
      <formula>81</formula>
      <formula>100</formula>
    </cfRule>
    <cfRule type="cellIs" dxfId="382" priority="419" operator="between">
      <formula>61</formula>
      <formula>80</formula>
    </cfRule>
    <cfRule type="cellIs" dxfId="381" priority="420" operator="between">
      <formula>41</formula>
      <formula>60</formula>
    </cfRule>
    <cfRule type="cellIs" dxfId="380" priority="421" operator="between">
      <formula>21</formula>
      <formula>40</formula>
    </cfRule>
    <cfRule type="cellIs" dxfId="379" priority="422" operator="between">
      <formula>1</formula>
      <formula>20</formula>
    </cfRule>
  </conditionalFormatting>
  <conditionalFormatting sqref="N610:N614">
    <cfRule type="cellIs" dxfId="378" priority="403" operator="between">
      <formula>81</formula>
      <formula>100</formula>
    </cfRule>
    <cfRule type="cellIs" dxfId="377" priority="404" operator="between">
      <formula>61</formula>
      <formula>80</formula>
    </cfRule>
    <cfRule type="cellIs" dxfId="376" priority="405" operator="between">
      <formula>41</formula>
      <formula>60</formula>
    </cfRule>
    <cfRule type="cellIs" dxfId="375" priority="406" operator="between">
      <formula>21</formula>
      <formula>40</formula>
    </cfRule>
    <cfRule type="cellIs" dxfId="374" priority="407" operator="between">
      <formula>1</formula>
      <formula>20</formula>
    </cfRule>
    <cfRule type="cellIs" dxfId="373" priority="408" operator="between">
      <formula>81</formula>
      <formula>100</formula>
    </cfRule>
    <cfRule type="cellIs" dxfId="372" priority="409" operator="between">
      <formula>61</formula>
      <formula>80</formula>
    </cfRule>
    <cfRule type="cellIs" dxfId="371" priority="410" operator="between">
      <formula>41</formula>
      <formula>60</formula>
    </cfRule>
    <cfRule type="cellIs" dxfId="370" priority="411" operator="between">
      <formula>21</formula>
      <formula>40</formula>
    </cfRule>
    <cfRule type="cellIs" dxfId="369" priority="412" operator="between">
      <formula>1</formula>
      <formula>20</formula>
    </cfRule>
  </conditionalFormatting>
  <conditionalFormatting sqref="N615:N619">
    <cfRule type="cellIs" dxfId="368" priority="393" operator="between">
      <formula>81</formula>
      <formula>100</formula>
    </cfRule>
    <cfRule type="cellIs" dxfId="367" priority="394" operator="between">
      <formula>61</formula>
      <formula>80</formula>
    </cfRule>
    <cfRule type="cellIs" dxfId="366" priority="395" operator="between">
      <formula>41</formula>
      <formula>60</formula>
    </cfRule>
    <cfRule type="cellIs" dxfId="365" priority="396" operator="between">
      <formula>21</formula>
      <formula>40</formula>
    </cfRule>
    <cfRule type="cellIs" dxfId="364" priority="397" operator="between">
      <formula>1</formula>
      <formula>20</formula>
    </cfRule>
    <cfRule type="cellIs" dxfId="363" priority="398" operator="between">
      <formula>81</formula>
      <formula>100</formula>
    </cfRule>
    <cfRule type="cellIs" dxfId="362" priority="399" operator="between">
      <formula>61</formula>
      <formula>80</formula>
    </cfRule>
    <cfRule type="cellIs" dxfId="361" priority="400" operator="between">
      <formula>41</formula>
      <formula>60</formula>
    </cfRule>
    <cfRule type="cellIs" dxfId="360" priority="401" operator="between">
      <formula>21</formula>
      <formula>40</formula>
    </cfRule>
    <cfRule type="cellIs" dxfId="359" priority="402" operator="between">
      <formula>1</formula>
      <formula>20</formula>
    </cfRule>
  </conditionalFormatting>
  <conditionalFormatting sqref="N77:N186 N550:N624 N192:N276 N12:N31 N42:N46 N530:N534 N52:N71 N319:N358 N278:N297 N299:N308 N360:N524">
    <cfRule type="cellIs" dxfId="358" priority="388" operator="between">
      <formula>81</formula>
      <formula>100</formula>
    </cfRule>
    <cfRule type="cellIs" dxfId="357" priority="389" operator="between">
      <formula>61</formula>
      <formula>80</formula>
    </cfRule>
    <cfRule type="cellIs" dxfId="356" priority="390" operator="between">
      <formula>41</formula>
      <formula>60</formula>
    </cfRule>
    <cfRule type="cellIs" dxfId="355" priority="391" operator="between">
      <formula>21</formula>
      <formula>40</formula>
    </cfRule>
    <cfRule type="cellIs" dxfId="354" priority="392" operator="between">
      <formula>1</formula>
      <formula>20</formula>
    </cfRule>
  </conditionalFormatting>
  <conditionalFormatting sqref="U167:AD167 U168:U171">
    <cfRule type="cellIs" dxfId="353" priority="382" operator="greaterThan">
      <formula>0.1</formula>
    </cfRule>
  </conditionalFormatting>
  <conditionalFormatting sqref="AG167">
    <cfRule type="cellIs" dxfId="352" priority="381" operator="greaterThan">
      <formula>0.1</formula>
    </cfRule>
  </conditionalFormatting>
  <conditionalFormatting sqref="AF167">
    <cfRule type="cellIs" dxfId="351" priority="380" operator="greaterThan">
      <formula>0.1</formula>
    </cfRule>
  </conditionalFormatting>
  <conditionalFormatting sqref="AE167">
    <cfRule type="cellIs" dxfId="350" priority="379" operator="greaterThan">
      <formula>0.1</formula>
    </cfRule>
  </conditionalFormatting>
  <conditionalFormatting sqref="N314">
    <cfRule type="cellIs" dxfId="349" priority="324" operator="between">
      <formula>81</formula>
      <formula>100</formula>
    </cfRule>
    <cfRule type="cellIs" dxfId="348" priority="325" operator="between">
      <formula>61</formula>
      <formula>80</formula>
    </cfRule>
    <cfRule type="cellIs" dxfId="347" priority="326" operator="between">
      <formula>41</formula>
      <formula>60</formula>
    </cfRule>
    <cfRule type="cellIs" dxfId="346" priority="327" operator="between">
      <formula>21</formula>
      <formula>40</formula>
    </cfRule>
    <cfRule type="cellIs" dxfId="345" priority="328" operator="between">
      <formula>1</formula>
      <formula>20</formula>
    </cfRule>
  </conditionalFormatting>
  <conditionalFormatting sqref="N314:N318">
    <cfRule type="cellIs" dxfId="344" priority="319" operator="between">
      <formula>81</formula>
      <formula>100</formula>
    </cfRule>
    <cfRule type="cellIs" dxfId="343" priority="320" operator="between">
      <formula>61</formula>
      <formula>80</formula>
    </cfRule>
    <cfRule type="cellIs" dxfId="342" priority="321" operator="between">
      <formula>41</formula>
      <formula>60</formula>
    </cfRule>
    <cfRule type="cellIs" dxfId="341" priority="322" operator="between">
      <formula>21</formula>
      <formula>40</formula>
    </cfRule>
    <cfRule type="cellIs" dxfId="340" priority="323" operator="between">
      <formula>1</formula>
      <formula>20</formula>
    </cfRule>
    <cfRule type="cellIs" dxfId="339" priority="329" operator="between">
      <formula>81</formula>
      <formula>100</formula>
    </cfRule>
    <cfRule type="cellIs" dxfId="338" priority="330" operator="between">
      <formula>61</formula>
      <formula>80</formula>
    </cfRule>
    <cfRule type="cellIs" dxfId="337" priority="331" operator="between">
      <formula>41</formula>
      <formula>60</formula>
    </cfRule>
    <cfRule type="cellIs" dxfId="336" priority="332" operator="between">
      <formula>21</formula>
      <formula>40</formula>
    </cfRule>
    <cfRule type="cellIs" dxfId="335" priority="333" operator="between">
      <formula>1</formula>
      <formula>20</formula>
    </cfRule>
  </conditionalFormatting>
  <conditionalFormatting sqref="N314:N318">
    <cfRule type="cellIs" dxfId="334" priority="314" operator="between">
      <formula>81</formula>
      <formula>100</formula>
    </cfRule>
    <cfRule type="cellIs" dxfId="333" priority="315" operator="between">
      <formula>61</formula>
      <formula>80</formula>
    </cfRule>
    <cfRule type="cellIs" dxfId="332" priority="316" operator="between">
      <formula>41</formula>
      <formula>60</formula>
    </cfRule>
    <cfRule type="cellIs" dxfId="331" priority="317" operator="between">
      <formula>21</formula>
      <formula>40</formula>
    </cfRule>
    <cfRule type="cellIs" dxfId="330" priority="318" operator="between">
      <formula>1</formula>
      <formula>20</formula>
    </cfRule>
  </conditionalFormatting>
  <conditionalFormatting sqref="N309">
    <cfRule type="cellIs" dxfId="329" priority="344" operator="between">
      <formula>81</formula>
      <formula>100</formula>
    </cfRule>
    <cfRule type="cellIs" dxfId="328" priority="345" operator="between">
      <formula>61</formula>
      <formula>80</formula>
    </cfRule>
    <cfRule type="cellIs" dxfId="327" priority="346" operator="between">
      <formula>41</formula>
      <formula>60</formula>
    </cfRule>
    <cfRule type="cellIs" dxfId="326" priority="347" operator="between">
      <formula>21</formula>
      <formula>40</formula>
    </cfRule>
    <cfRule type="cellIs" dxfId="325" priority="348" operator="between">
      <formula>1</formula>
      <formula>20</formula>
    </cfRule>
  </conditionalFormatting>
  <conditionalFormatting sqref="N309:N313">
    <cfRule type="cellIs" dxfId="324" priority="339" operator="between">
      <formula>81</formula>
      <formula>100</formula>
    </cfRule>
    <cfRule type="cellIs" dxfId="323" priority="340" operator="between">
      <formula>61</formula>
      <formula>80</formula>
    </cfRule>
    <cfRule type="cellIs" dxfId="322" priority="341" operator="between">
      <formula>41</formula>
      <formula>60</formula>
    </cfRule>
    <cfRule type="cellIs" dxfId="321" priority="342" operator="between">
      <formula>21</formula>
      <formula>40</formula>
    </cfRule>
    <cfRule type="cellIs" dxfId="320" priority="343" operator="between">
      <formula>1</formula>
      <formula>20</formula>
    </cfRule>
    <cfRule type="cellIs" dxfId="319" priority="349" operator="between">
      <formula>81</formula>
      <formula>100</formula>
    </cfRule>
    <cfRule type="cellIs" dxfId="318" priority="350" operator="between">
      <formula>61</formula>
      <formula>80</formula>
    </cfRule>
    <cfRule type="cellIs" dxfId="317" priority="351" operator="between">
      <formula>41</formula>
      <formula>60</formula>
    </cfRule>
    <cfRule type="cellIs" dxfId="316" priority="352" operator="between">
      <formula>21</formula>
      <formula>40</formula>
    </cfRule>
    <cfRule type="cellIs" dxfId="315" priority="353" operator="between">
      <formula>1</formula>
      <formula>20</formula>
    </cfRule>
  </conditionalFormatting>
  <conditionalFormatting sqref="N309:N313">
    <cfRule type="cellIs" dxfId="314" priority="334" operator="between">
      <formula>81</formula>
      <formula>100</formula>
    </cfRule>
    <cfRule type="cellIs" dxfId="313" priority="335" operator="between">
      <formula>61</formula>
      <formula>80</formula>
    </cfRule>
    <cfRule type="cellIs" dxfId="312" priority="336" operator="between">
      <formula>41</formula>
      <formula>60</formula>
    </cfRule>
    <cfRule type="cellIs" dxfId="311" priority="337" operator="between">
      <formula>21</formula>
      <formula>40</formula>
    </cfRule>
    <cfRule type="cellIs" dxfId="310" priority="338" operator="between">
      <formula>1</formula>
      <formula>20</formula>
    </cfRule>
  </conditionalFormatting>
  <conditionalFormatting sqref="N72">
    <cfRule type="cellIs" dxfId="309" priority="304" operator="between">
      <formula>81</formula>
      <formula>100</formula>
    </cfRule>
    <cfRule type="cellIs" dxfId="308" priority="305" operator="between">
      <formula>61</formula>
      <formula>80</formula>
    </cfRule>
    <cfRule type="cellIs" dxfId="307" priority="306" operator="between">
      <formula>41</formula>
      <formula>60</formula>
    </cfRule>
    <cfRule type="cellIs" dxfId="306" priority="307" operator="between">
      <formula>21</formula>
      <formula>40</formula>
    </cfRule>
    <cfRule type="cellIs" dxfId="305" priority="308" operator="between">
      <formula>1</formula>
      <formula>20</formula>
    </cfRule>
  </conditionalFormatting>
  <conditionalFormatting sqref="N72:N76">
    <cfRule type="cellIs" dxfId="304" priority="299" operator="between">
      <formula>81</formula>
      <formula>100</formula>
    </cfRule>
    <cfRule type="cellIs" dxfId="303" priority="300" operator="between">
      <formula>61</formula>
      <formula>80</formula>
    </cfRule>
    <cfRule type="cellIs" dxfId="302" priority="301" operator="between">
      <formula>41</formula>
      <formula>60</formula>
    </cfRule>
    <cfRule type="cellIs" dxfId="301" priority="302" operator="between">
      <formula>21</formula>
      <formula>40</formula>
    </cfRule>
    <cfRule type="cellIs" dxfId="300" priority="303" operator="between">
      <formula>1</formula>
      <formula>20</formula>
    </cfRule>
    <cfRule type="cellIs" dxfId="299" priority="309" operator="between">
      <formula>81</formula>
      <formula>100</formula>
    </cfRule>
    <cfRule type="cellIs" dxfId="298" priority="310" operator="between">
      <formula>61</formula>
      <formula>80</formula>
    </cfRule>
    <cfRule type="cellIs" dxfId="297" priority="311" operator="between">
      <formula>41</formula>
      <formula>60</formula>
    </cfRule>
    <cfRule type="cellIs" dxfId="296" priority="312" operator="between">
      <formula>21</formula>
      <formula>40</formula>
    </cfRule>
    <cfRule type="cellIs" dxfId="295" priority="313" operator="between">
      <formula>1</formula>
      <formula>20</formula>
    </cfRule>
  </conditionalFormatting>
  <conditionalFormatting sqref="N72:N76">
    <cfRule type="cellIs" dxfId="294" priority="294" operator="between">
      <formula>81</formula>
      <formula>100</formula>
    </cfRule>
    <cfRule type="cellIs" dxfId="293" priority="295" operator="between">
      <formula>61</formula>
      <formula>80</formula>
    </cfRule>
    <cfRule type="cellIs" dxfId="292" priority="296" operator="between">
      <formula>41</formula>
      <formula>60</formula>
    </cfRule>
    <cfRule type="cellIs" dxfId="291" priority="297" operator="between">
      <formula>21</formula>
      <formula>40</formula>
    </cfRule>
    <cfRule type="cellIs" dxfId="290" priority="298" operator="between">
      <formula>1</formula>
      <formula>20</formula>
    </cfRule>
  </conditionalFormatting>
  <conditionalFormatting sqref="F550:F624 F12:F31 F42:F46 F52:F186 F192:F480">
    <cfRule type="cellIs" dxfId="289" priority="519" operator="between">
      <formula>80.5</formula>
      <formula>100</formula>
    </cfRule>
    <cfRule type="cellIs" dxfId="288" priority="520" operator="between">
      <formula>60.4</formula>
      <formula>80.5</formula>
    </cfRule>
    <cfRule type="cellIs" dxfId="287" priority="521" operator="between">
      <formula>40.5</formula>
      <formula>60.4</formula>
    </cfRule>
    <cfRule type="cellIs" dxfId="286" priority="522" operator="between">
      <formula>20.5</formula>
      <formula>40.4</formula>
    </cfRule>
    <cfRule type="cellIs" dxfId="285" priority="523" operator="between">
      <formula>0.1</formula>
      <formula>20.4</formula>
    </cfRule>
  </conditionalFormatting>
  <conditionalFormatting sqref="V530:Y534 AA530:AC534 AE530:AG534">
    <cfRule type="cellIs" dxfId="284" priority="230" operator="greaterThan">
      <formula>0.1</formula>
    </cfRule>
  </conditionalFormatting>
  <conditionalFormatting sqref="U530:U534">
    <cfRule type="cellIs" dxfId="283" priority="229" operator="greaterThan">
      <formula>0.1</formula>
    </cfRule>
  </conditionalFormatting>
  <conditionalFormatting sqref="Z530:Z534">
    <cfRule type="cellIs" dxfId="282" priority="228" operator="greaterThan">
      <formula>0.1</formula>
    </cfRule>
  </conditionalFormatting>
  <conditionalFormatting sqref="AD530:AD534">
    <cfRule type="cellIs" dxfId="281" priority="227" operator="greaterThan">
      <formula>0.1</formula>
    </cfRule>
  </conditionalFormatting>
  <conditionalFormatting sqref="D535:D549">
    <cfRule type="cellIs" dxfId="280" priority="210" operator="between">
      <formula>80.5</formula>
      <formula>100</formula>
    </cfRule>
    <cfRule type="cellIs" dxfId="279" priority="211" operator="between">
      <formula>60.5</formula>
      <formula>80.4</formula>
    </cfRule>
    <cfRule type="cellIs" dxfId="278" priority="212" operator="between">
      <formula>40.5</formula>
      <formula>60.4</formula>
    </cfRule>
    <cfRule type="cellIs" dxfId="277" priority="213" operator="between">
      <formula>20.5</formula>
      <formula>40.4</formula>
    </cfRule>
    <cfRule type="cellIs" dxfId="276" priority="214" operator="between">
      <formula>0.1</formula>
      <formula>20.4</formula>
    </cfRule>
  </conditionalFormatting>
  <conditionalFormatting sqref="U535:AG539">
    <cfRule type="cellIs" dxfId="275" priority="204" operator="greaterThan">
      <formula>0.1</formula>
    </cfRule>
  </conditionalFormatting>
  <conditionalFormatting sqref="N535:N549">
    <cfRule type="cellIs" dxfId="274" priority="205" operator="between">
      <formula>81</formula>
      <formula>100</formula>
    </cfRule>
    <cfRule type="cellIs" dxfId="273" priority="206" operator="between">
      <formula>61</formula>
      <formula>80</formula>
    </cfRule>
    <cfRule type="cellIs" dxfId="272" priority="207" operator="between">
      <formula>41</formula>
      <formula>60</formula>
    </cfRule>
    <cfRule type="cellIs" dxfId="271" priority="208" operator="between">
      <formula>21</formula>
      <formula>40</formula>
    </cfRule>
    <cfRule type="cellIs" dxfId="270" priority="209" operator="between">
      <formula>1</formula>
      <formula>20</formula>
    </cfRule>
    <cfRule type="cellIs" dxfId="269" priority="220" operator="between">
      <formula>81</formula>
      <formula>100</formula>
    </cfRule>
    <cfRule type="cellIs" dxfId="268" priority="221" operator="between">
      <formula>61</formula>
      <formula>80</formula>
    </cfRule>
    <cfRule type="cellIs" dxfId="267" priority="222" operator="between">
      <formula>41</formula>
      <formula>60</formula>
    </cfRule>
    <cfRule type="cellIs" dxfId="266" priority="223" operator="between">
      <formula>21</formula>
      <formula>40</formula>
    </cfRule>
    <cfRule type="cellIs" dxfId="265" priority="224" operator="between">
      <formula>1</formula>
      <formula>20</formula>
    </cfRule>
  </conditionalFormatting>
  <conditionalFormatting sqref="N535:N549">
    <cfRule type="cellIs" dxfId="264" priority="199" operator="between">
      <formula>81</formula>
      <formula>100</formula>
    </cfRule>
    <cfRule type="cellIs" dxfId="263" priority="200" operator="between">
      <formula>61</formula>
      <formula>80</formula>
    </cfRule>
    <cfRule type="cellIs" dxfId="262" priority="201" operator="between">
      <formula>41</formula>
      <formula>60</formula>
    </cfRule>
    <cfRule type="cellIs" dxfId="261" priority="202" operator="between">
      <formula>21</formula>
      <formula>40</formula>
    </cfRule>
    <cfRule type="cellIs" dxfId="260" priority="203" operator="between">
      <formula>1</formula>
      <formula>20</formula>
    </cfRule>
  </conditionalFormatting>
  <conditionalFormatting sqref="F535">
    <cfRule type="cellIs" dxfId="259" priority="215" operator="between">
      <formula>80.5</formula>
      <formula>100</formula>
    </cfRule>
    <cfRule type="cellIs" dxfId="258" priority="216" operator="between">
      <formula>60.4</formula>
      <formula>80.5</formula>
    </cfRule>
    <cfRule type="cellIs" dxfId="257" priority="217" operator="between">
      <formula>40.5</formula>
      <formula>60.4</formula>
    </cfRule>
    <cfRule type="cellIs" dxfId="256" priority="218" operator="between">
      <formula>20.5</formula>
      <formula>40.4</formula>
    </cfRule>
    <cfRule type="cellIs" dxfId="255" priority="219" operator="between">
      <formula>0.1</formula>
      <formula>20.4</formula>
    </cfRule>
  </conditionalFormatting>
  <conditionalFormatting sqref="D187">
    <cfRule type="cellIs" dxfId="254" priority="184" operator="between">
      <formula>80.5</formula>
      <formula>100</formula>
    </cfRule>
    <cfRule type="cellIs" dxfId="253" priority="185" operator="between">
      <formula>60.5</formula>
      <formula>80.4</formula>
    </cfRule>
    <cfRule type="cellIs" dxfId="252" priority="186" operator="between">
      <formula>40.5</formula>
      <formula>60.4</formula>
    </cfRule>
    <cfRule type="cellIs" dxfId="251" priority="187" operator="between">
      <formula>20.5</formula>
      <formula>40.4</formula>
    </cfRule>
    <cfRule type="cellIs" dxfId="250" priority="188" operator="between">
      <formula>0.1</formula>
      <formula>20.4</formula>
    </cfRule>
  </conditionalFormatting>
  <conditionalFormatting sqref="N187">
    <cfRule type="cellIs" dxfId="249" priority="179" operator="between">
      <formula>81</formula>
      <formula>100</formula>
    </cfRule>
    <cfRule type="cellIs" dxfId="248" priority="180" operator="between">
      <formula>61</formula>
      <formula>80</formula>
    </cfRule>
    <cfRule type="cellIs" dxfId="247" priority="181" operator="between">
      <formula>41</formula>
      <formula>60</formula>
    </cfRule>
    <cfRule type="cellIs" dxfId="246" priority="182" operator="between">
      <formula>21</formula>
      <formula>40</formula>
    </cfRule>
    <cfRule type="cellIs" dxfId="245" priority="183" operator="between">
      <formula>1</formula>
      <formula>20</formula>
    </cfRule>
  </conditionalFormatting>
  <conditionalFormatting sqref="U187:AG191">
    <cfRule type="cellIs" dxfId="244" priority="173" operator="greaterThan">
      <formula>0.1</formula>
    </cfRule>
  </conditionalFormatting>
  <conditionalFormatting sqref="N187:N191">
    <cfRule type="cellIs" dxfId="243" priority="174" operator="between">
      <formula>81</formula>
      <formula>100</formula>
    </cfRule>
    <cfRule type="cellIs" dxfId="242" priority="175" operator="between">
      <formula>61</formula>
      <formula>80</formula>
    </cfRule>
    <cfRule type="cellIs" dxfId="241" priority="176" operator="between">
      <formula>41</formula>
      <formula>60</formula>
    </cfRule>
    <cfRule type="cellIs" dxfId="240" priority="177" operator="between">
      <formula>21</formula>
      <formula>40</formula>
    </cfRule>
    <cfRule type="cellIs" dxfId="239" priority="178" operator="between">
      <formula>1</formula>
      <formula>20</formula>
    </cfRule>
    <cfRule type="cellIs" dxfId="238" priority="194" operator="between">
      <formula>81</formula>
      <formula>100</formula>
    </cfRule>
    <cfRule type="cellIs" dxfId="237" priority="195" operator="between">
      <formula>61</formula>
      <formula>80</formula>
    </cfRule>
    <cfRule type="cellIs" dxfId="236" priority="196" operator="between">
      <formula>41</formula>
      <formula>60</formula>
    </cfRule>
    <cfRule type="cellIs" dxfId="235" priority="197" operator="between">
      <formula>21</formula>
      <formula>40</formula>
    </cfRule>
    <cfRule type="cellIs" dxfId="234" priority="198" operator="between">
      <formula>1</formula>
      <formula>20</formula>
    </cfRule>
  </conditionalFormatting>
  <conditionalFormatting sqref="N187:N191">
    <cfRule type="cellIs" dxfId="233" priority="168" operator="between">
      <formula>81</formula>
      <formula>100</formula>
    </cfRule>
    <cfRule type="cellIs" dxfId="232" priority="169" operator="between">
      <formula>61</formula>
      <formula>80</formula>
    </cfRule>
    <cfRule type="cellIs" dxfId="231" priority="170" operator="between">
      <formula>41</formula>
      <formula>60</formula>
    </cfRule>
    <cfRule type="cellIs" dxfId="230" priority="171" operator="between">
      <formula>21</formula>
      <formula>40</formula>
    </cfRule>
    <cfRule type="cellIs" dxfId="229" priority="172" operator="between">
      <formula>1</formula>
      <formula>20</formula>
    </cfRule>
  </conditionalFormatting>
  <conditionalFormatting sqref="F187:F191">
    <cfRule type="cellIs" dxfId="228" priority="189" operator="between">
      <formula>80.5</formula>
      <formula>100</formula>
    </cfRule>
    <cfRule type="cellIs" dxfId="227" priority="190" operator="between">
      <formula>60.4</formula>
      <formula>80.5</formula>
    </cfRule>
    <cfRule type="cellIs" dxfId="226" priority="191" operator="between">
      <formula>40.5</formula>
      <formula>60.4</formula>
    </cfRule>
    <cfRule type="cellIs" dxfId="225" priority="192" operator="between">
      <formula>20.5</formula>
      <formula>40.4</formula>
    </cfRule>
    <cfRule type="cellIs" dxfId="224" priority="193" operator="between">
      <formula>0.1</formula>
      <formula>20.4</formula>
    </cfRule>
  </conditionalFormatting>
  <conditionalFormatting sqref="D32:D36">
    <cfRule type="cellIs" dxfId="223" priority="153" operator="between">
      <formula>80.5</formula>
      <formula>100</formula>
    </cfRule>
    <cfRule type="cellIs" dxfId="222" priority="154" operator="between">
      <formula>60.5</formula>
      <formula>80.4</formula>
    </cfRule>
    <cfRule type="cellIs" dxfId="221" priority="155" operator="between">
      <formula>40.5</formula>
      <formula>60.4</formula>
    </cfRule>
    <cfRule type="cellIs" dxfId="220" priority="156" operator="between">
      <formula>20.5</formula>
      <formula>40.4</formula>
    </cfRule>
    <cfRule type="cellIs" dxfId="219" priority="157" operator="between">
      <formula>0.1</formula>
      <formula>20.4</formula>
    </cfRule>
  </conditionalFormatting>
  <conditionalFormatting sqref="N32">
    <cfRule type="cellIs" dxfId="218" priority="148" operator="between">
      <formula>81</formula>
      <formula>100</formula>
    </cfRule>
    <cfRule type="cellIs" dxfId="217" priority="149" operator="between">
      <formula>61</formula>
      <formula>80</formula>
    </cfRule>
    <cfRule type="cellIs" dxfId="216" priority="150" operator="between">
      <formula>41</formula>
      <formula>60</formula>
    </cfRule>
    <cfRule type="cellIs" dxfId="215" priority="151" operator="between">
      <formula>21</formula>
      <formula>40</formula>
    </cfRule>
    <cfRule type="cellIs" dxfId="214" priority="152" operator="between">
      <formula>1</formula>
      <formula>20</formula>
    </cfRule>
  </conditionalFormatting>
  <conditionalFormatting sqref="U32:AG36">
    <cfRule type="cellIs" dxfId="213" priority="142" operator="greaterThan">
      <formula>0.1</formula>
    </cfRule>
  </conditionalFormatting>
  <conditionalFormatting sqref="N32:N36">
    <cfRule type="cellIs" dxfId="212" priority="143" operator="between">
      <formula>81</formula>
      <formula>100</formula>
    </cfRule>
    <cfRule type="cellIs" dxfId="211" priority="144" operator="between">
      <formula>61</formula>
      <formula>80</formula>
    </cfRule>
    <cfRule type="cellIs" dxfId="210" priority="145" operator="between">
      <formula>41</formula>
      <formula>60</formula>
    </cfRule>
    <cfRule type="cellIs" dxfId="209" priority="146" operator="between">
      <formula>21</formula>
      <formula>40</formula>
    </cfRule>
    <cfRule type="cellIs" dxfId="208" priority="147" operator="between">
      <formula>1</formula>
      <formula>20</formula>
    </cfRule>
    <cfRule type="cellIs" dxfId="207" priority="163" operator="between">
      <formula>81</formula>
      <formula>100</formula>
    </cfRule>
    <cfRule type="cellIs" dxfId="206" priority="164" operator="between">
      <formula>61</formula>
      <formula>80</formula>
    </cfRule>
    <cfRule type="cellIs" dxfId="205" priority="165" operator="between">
      <formula>41</formula>
      <formula>60</formula>
    </cfRule>
    <cfRule type="cellIs" dxfId="204" priority="166" operator="between">
      <formula>21</formula>
      <formula>40</formula>
    </cfRule>
    <cfRule type="cellIs" dxfId="203" priority="167" operator="between">
      <formula>1</formula>
      <formula>20</formula>
    </cfRule>
  </conditionalFormatting>
  <conditionalFormatting sqref="N32:N36">
    <cfRule type="cellIs" dxfId="202" priority="137" operator="between">
      <formula>81</formula>
      <formula>100</formula>
    </cfRule>
    <cfRule type="cellIs" dxfId="201" priority="138" operator="between">
      <formula>61</formula>
      <formula>80</formula>
    </cfRule>
    <cfRule type="cellIs" dxfId="200" priority="139" operator="between">
      <formula>41</formula>
      <formula>60</formula>
    </cfRule>
    <cfRule type="cellIs" dxfId="199" priority="140" operator="between">
      <formula>21</formula>
      <formula>40</formula>
    </cfRule>
    <cfRule type="cellIs" dxfId="198" priority="141" operator="between">
      <formula>1</formula>
      <formula>20</formula>
    </cfRule>
  </conditionalFormatting>
  <conditionalFormatting sqref="F32:F36">
    <cfRule type="cellIs" dxfId="197" priority="158" operator="between">
      <formula>80.5</formula>
      <formula>100</formula>
    </cfRule>
    <cfRule type="cellIs" dxfId="196" priority="159" operator="between">
      <formula>60.4</formula>
      <formula>80.5</formula>
    </cfRule>
    <cfRule type="cellIs" dxfId="195" priority="160" operator="between">
      <formula>40.5</formula>
      <formula>60.4</formula>
    </cfRule>
    <cfRule type="cellIs" dxfId="194" priority="161" operator="between">
      <formula>20.5</formula>
      <formula>40.4</formula>
    </cfRule>
    <cfRule type="cellIs" dxfId="193" priority="162" operator="between">
      <formula>0.1</formula>
      <formula>20.4</formula>
    </cfRule>
  </conditionalFormatting>
  <conditionalFormatting sqref="D37:D41">
    <cfRule type="cellIs" dxfId="192" priority="122" operator="between">
      <formula>80.5</formula>
      <formula>100</formula>
    </cfRule>
    <cfRule type="cellIs" dxfId="191" priority="123" operator="between">
      <formula>60.5</formula>
      <formula>80.4</formula>
    </cfRule>
    <cfRule type="cellIs" dxfId="190" priority="124" operator="between">
      <formula>40.5</formula>
      <formula>60.4</formula>
    </cfRule>
    <cfRule type="cellIs" dxfId="189" priority="125" operator="between">
      <formula>20.5</formula>
      <formula>40.4</formula>
    </cfRule>
    <cfRule type="cellIs" dxfId="188" priority="126" operator="between">
      <formula>0.1</formula>
      <formula>20.4</formula>
    </cfRule>
  </conditionalFormatting>
  <conditionalFormatting sqref="N37">
    <cfRule type="cellIs" dxfId="187" priority="117" operator="between">
      <formula>81</formula>
      <formula>100</formula>
    </cfRule>
    <cfRule type="cellIs" dxfId="186" priority="118" operator="between">
      <formula>61</formula>
      <formula>80</formula>
    </cfRule>
    <cfRule type="cellIs" dxfId="185" priority="119" operator="between">
      <formula>41</formula>
      <formula>60</formula>
    </cfRule>
    <cfRule type="cellIs" dxfId="184" priority="120" operator="between">
      <formula>21</formula>
      <formula>40</formula>
    </cfRule>
    <cfRule type="cellIs" dxfId="183" priority="121" operator="between">
      <formula>1</formula>
      <formula>20</formula>
    </cfRule>
  </conditionalFormatting>
  <conditionalFormatting sqref="U37:AG41">
    <cfRule type="cellIs" dxfId="182" priority="111" operator="greaterThan">
      <formula>0.1</formula>
    </cfRule>
  </conditionalFormatting>
  <conditionalFormatting sqref="N37:N41">
    <cfRule type="cellIs" dxfId="181" priority="112" operator="between">
      <formula>81</formula>
      <formula>100</formula>
    </cfRule>
    <cfRule type="cellIs" dxfId="180" priority="113" operator="between">
      <formula>61</formula>
      <formula>80</formula>
    </cfRule>
    <cfRule type="cellIs" dxfId="179" priority="114" operator="between">
      <formula>41</formula>
      <formula>60</formula>
    </cfRule>
    <cfRule type="cellIs" dxfId="178" priority="115" operator="between">
      <formula>21</formula>
      <formula>40</formula>
    </cfRule>
    <cfRule type="cellIs" dxfId="177" priority="116" operator="between">
      <formula>1</formula>
      <formula>20</formula>
    </cfRule>
    <cfRule type="cellIs" dxfId="176" priority="132" operator="between">
      <formula>81</formula>
      <formula>100</formula>
    </cfRule>
    <cfRule type="cellIs" dxfId="175" priority="133" operator="between">
      <formula>61</formula>
      <formula>80</formula>
    </cfRule>
    <cfRule type="cellIs" dxfId="174" priority="134" operator="between">
      <formula>41</formula>
      <formula>60</formula>
    </cfRule>
    <cfRule type="cellIs" dxfId="173" priority="135" operator="between">
      <formula>21</formula>
      <formula>40</formula>
    </cfRule>
    <cfRule type="cellIs" dxfId="172" priority="136" operator="between">
      <formula>1</formula>
      <formula>20</formula>
    </cfRule>
  </conditionalFormatting>
  <conditionalFormatting sqref="N37:N41">
    <cfRule type="cellIs" dxfId="171" priority="106" operator="between">
      <formula>81</formula>
      <formula>100</formula>
    </cfRule>
    <cfRule type="cellIs" dxfId="170" priority="107" operator="between">
      <formula>61</formula>
      <formula>80</formula>
    </cfRule>
    <cfRule type="cellIs" dxfId="169" priority="108" operator="between">
      <formula>41</formula>
      <formula>60</formula>
    </cfRule>
    <cfRule type="cellIs" dxfId="168" priority="109" operator="between">
      <formula>21</formula>
      <formula>40</formula>
    </cfRule>
    <cfRule type="cellIs" dxfId="167" priority="110" operator="between">
      <formula>1</formula>
      <formula>20</formula>
    </cfRule>
  </conditionalFormatting>
  <conditionalFormatting sqref="F37:F41">
    <cfRule type="cellIs" dxfId="166" priority="127" operator="between">
      <formula>80.5</formula>
      <formula>100</formula>
    </cfRule>
    <cfRule type="cellIs" dxfId="165" priority="128" operator="between">
      <formula>60.4</formula>
      <formula>80.5</formula>
    </cfRule>
    <cfRule type="cellIs" dxfId="164" priority="129" operator="between">
      <formula>40.5</formula>
      <formula>60.4</formula>
    </cfRule>
    <cfRule type="cellIs" dxfId="163" priority="130" operator="between">
      <formula>20.5</formula>
      <formula>40.4</formula>
    </cfRule>
    <cfRule type="cellIs" dxfId="162" priority="131" operator="between">
      <formula>0.1</formula>
      <formula>20.4</formula>
    </cfRule>
  </conditionalFormatting>
  <conditionalFormatting sqref="D525:D529">
    <cfRule type="cellIs" dxfId="161" priority="70" operator="between">
      <formula>80.5</formula>
      <formula>100</formula>
    </cfRule>
    <cfRule type="cellIs" dxfId="160" priority="71" operator="between">
      <formula>60.5</formula>
      <formula>80.4</formula>
    </cfRule>
    <cfRule type="cellIs" dxfId="159" priority="72" operator="between">
      <formula>40.5</formula>
      <formula>60.4</formula>
    </cfRule>
    <cfRule type="cellIs" dxfId="158" priority="73" operator="between">
      <formula>20.5</formula>
      <formula>40.4</formula>
    </cfRule>
    <cfRule type="cellIs" dxfId="157" priority="74" operator="between">
      <formula>0.1</formula>
      <formula>20.4</formula>
    </cfRule>
  </conditionalFormatting>
  <conditionalFormatting sqref="N525:N529">
    <cfRule type="cellIs" dxfId="156" priority="65" operator="between">
      <formula>81</formula>
      <formula>100</formula>
    </cfRule>
    <cfRule type="cellIs" dxfId="155" priority="66" operator="between">
      <formula>61</formula>
      <formula>80</formula>
    </cfRule>
    <cfRule type="cellIs" dxfId="154" priority="67" operator="between">
      <formula>41</formula>
      <formula>60</formula>
    </cfRule>
    <cfRule type="cellIs" dxfId="153" priority="68" operator="between">
      <formula>21</formula>
      <formula>40</formula>
    </cfRule>
    <cfRule type="cellIs" dxfId="152" priority="69" operator="between">
      <formula>1</formula>
      <formula>20</formula>
    </cfRule>
    <cfRule type="cellIs" dxfId="151" priority="75" operator="between">
      <formula>81</formula>
      <formula>100</formula>
    </cfRule>
    <cfRule type="cellIs" dxfId="150" priority="76" operator="between">
      <formula>61</formula>
      <formula>80</formula>
    </cfRule>
    <cfRule type="cellIs" dxfId="149" priority="77" operator="between">
      <formula>41</formula>
      <formula>60</formula>
    </cfRule>
    <cfRule type="cellIs" dxfId="148" priority="78" operator="between">
      <formula>21</formula>
      <formula>40</formula>
    </cfRule>
    <cfRule type="cellIs" dxfId="147" priority="79" operator="between">
      <formula>1</formula>
      <formula>20</formula>
    </cfRule>
  </conditionalFormatting>
  <conditionalFormatting sqref="N525:N529">
    <cfRule type="cellIs" dxfId="146" priority="60" operator="between">
      <formula>81</formula>
      <formula>100</formula>
    </cfRule>
    <cfRule type="cellIs" dxfId="145" priority="61" operator="between">
      <formula>61</formula>
      <formula>80</formula>
    </cfRule>
    <cfRule type="cellIs" dxfId="144" priority="62" operator="between">
      <formula>41</formula>
      <formula>60</formula>
    </cfRule>
    <cfRule type="cellIs" dxfId="143" priority="63" operator="between">
      <formula>21</formula>
      <formula>40</formula>
    </cfRule>
    <cfRule type="cellIs" dxfId="142" priority="64" operator="between">
      <formula>1</formula>
      <formula>20</formula>
    </cfRule>
  </conditionalFormatting>
  <conditionalFormatting sqref="V525:Y529 AB525:AC529 AE525:AE529 AG525:AG529">
    <cfRule type="cellIs" dxfId="141" priority="59" operator="greaterThan">
      <formula>0.1</formula>
    </cfRule>
  </conditionalFormatting>
  <conditionalFormatting sqref="U525:U529">
    <cfRule type="cellIs" dxfId="140" priority="58" operator="greaterThan">
      <formula>0.1</formula>
    </cfRule>
  </conditionalFormatting>
  <conditionalFormatting sqref="Z525:Z529">
    <cfRule type="cellIs" dxfId="139" priority="57" operator="greaterThan">
      <formula>0.1</formula>
    </cfRule>
  </conditionalFormatting>
  <conditionalFormatting sqref="AD525:AD529">
    <cfRule type="cellIs" dxfId="138" priority="56" operator="greaterThan">
      <formula>0.1</formula>
    </cfRule>
  </conditionalFormatting>
  <conditionalFormatting sqref="D47:D51">
    <cfRule type="cellIs" dxfId="137" priority="41" operator="between">
      <formula>80.5</formula>
      <formula>100</formula>
    </cfRule>
    <cfRule type="cellIs" dxfId="136" priority="42" operator="between">
      <formula>60.5</formula>
      <formula>80.4</formula>
    </cfRule>
    <cfRule type="cellIs" dxfId="135" priority="43" operator="between">
      <formula>40.5</formula>
      <formula>60.4</formula>
    </cfRule>
    <cfRule type="cellIs" dxfId="134" priority="44" operator="between">
      <formula>20.5</formula>
      <formula>40.4</formula>
    </cfRule>
    <cfRule type="cellIs" dxfId="133" priority="45" operator="between">
      <formula>0.1</formula>
      <formula>20.4</formula>
    </cfRule>
  </conditionalFormatting>
  <conditionalFormatting sqref="N47">
    <cfRule type="cellIs" dxfId="132" priority="36" operator="between">
      <formula>81</formula>
      <formula>100</formula>
    </cfRule>
    <cfRule type="cellIs" dxfId="131" priority="37" operator="between">
      <formula>61</formula>
      <formula>80</formula>
    </cfRule>
    <cfRule type="cellIs" dxfId="130" priority="38" operator="between">
      <formula>41</formula>
      <formula>60</formula>
    </cfRule>
    <cfRule type="cellIs" dxfId="129" priority="39" operator="between">
      <formula>21</formula>
      <formula>40</formula>
    </cfRule>
    <cfRule type="cellIs" dxfId="128" priority="40" operator="between">
      <formula>1</formula>
      <formula>20</formula>
    </cfRule>
  </conditionalFormatting>
  <conditionalFormatting sqref="U47:AG51">
    <cfRule type="cellIs" dxfId="127" priority="30" operator="greaterThan">
      <formula>0.1</formula>
    </cfRule>
  </conditionalFormatting>
  <conditionalFormatting sqref="N47:N51">
    <cfRule type="cellIs" dxfId="126" priority="31" operator="between">
      <formula>81</formula>
      <formula>100</formula>
    </cfRule>
    <cfRule type="cellIs" dxfId="125" priority="32" operator="between">
      <formula>61</formula>
      <formula>80</formula>
    </cfRule>
    <cfRule type="cellIs" dxfId="124" priority="33" operator="between">
      <formula>41</formula>
      <formula>60</formula>
    </cfRule>
    <cfRule type="cellIs" dxfId="123" priority="34" operator="between">
      <formula>21</formula>
      <formula>40</formula>
    </cfRule>
    <cfRule type="cellIs" dxfId="122" priority="35" operator="between">
      <formula>1</formula>
      <formula>20</formula>
    </cfRule>
    <cfRule type="cellIs" dxfId="121" priority="51" operator="between">
      <formula>81</formula>
      <formula>100</formula>
    </cfRule>
    <cfRule type="cellIs" dxfId="120" priority="52" operator="between">
      <formula>61</formula>
      <formula>80</formula>
    </cfRule>
    <cfRule type="cellIs" dxfId="119" priority="53" operator="between">
      <formula>41</formula>
      <formula>60</formula>
    </cfRule>
    <cfRule type="cellIs" dxfId="118" priority="54" operator="between">
      <formula>21</formula>
      <formula>40</formula>
    </cfRule>
    <cfRule type="cellIs" dxfId="117" priority="55" operator="between">
      <formula>1</formula>
      <formula>20</formula>
    </cfRule>
  </conditionalFormatting>
  <conditionalFormatting sqref="N47:N51">
    <cfRule type="cellIs" dxfId="116" priority="25" operator="between">
      <formula>81</formula>
      <formula>100</formula>
    </cfRule>
    <cfRule type="cellIs" dxfId="115" priority="26" operator="between">
      <formula>61</formula>
      <formula>80</formula>
    </cfRule>
    <cfRule type="cellIs" dxfId="114" priority="27" operator="between">
      <formula>41</formula>
      <formula>60</formula>
    </cfRule>
    <cfRule type="cellIs" dxfId="113" priority="28" operator="between">
      <formula>21</formula>
      <formula>40</formula>
    </cfRule>
    <cfRule type="cellIs" dxfId="112" priority="29" operator="between">
      <formula>1</formula>
      <formula>20</formula>
    </cfRule>
  </conditionalFormatting>
  <conditionalFormatting sqref="F47:F51">
    <cfRule type="cellIs" dxfId="111" priority="46" operator="between">
      <formula>80.5</formula>
      <formula>100</formula>
    </cfRule>
    <cfRule type="cellIs" dxfId="110" priority="47" operator="between">
      <formula>60.4</formula>
      <formula>80.5</formula>
    </cfRule>
    <cfRule type="cellIs" dxfId="109" priority="48" operator="between">
      <formula>40.5</formula>
      <formula>60.4</formula>
    </cfRule>
    <cfRule type="cellIs" dxfId="108" priority="49" operator="between">
      <formula>20.5</formula>
      <formula>40.4</formula>
    </cfRule>
    <cfRule type="cellIs" dxfId="107" priority="50" operator="between">
      <formula>0.1</formula>
      <formula>20.4</formula>
    </cfRule>
  </conditionalFormatting>
  <conditionalFormatting sqref="AA525:AA529">
    <cfRule type="cellIs" dxfId="106" priority="24" operator="greaterThan">
      <formula>0.1</formula>
    </cfRule>
  </conditionalFormatting>
  <conditionalFormatting sqref="U540:U544">
    <cfRule type="cellIs" dxfId="105" priority="23" operator="greaterThan">
      <formula>0.1</formula>
    </cfRule>
  </conditionalFormatting>
  <conditionalFormatting sqref="AC540:AC544">
    <cfRule type="cellIs" dxfId="104" priority="15" operator="greaterThan">
      <formula>0.1</formula>
    </cfRule>
  </conditionalFormatting>
  <conditionalFormatting sqref="W540:W544">
    <cfRule type="cellIs" dxfId="103" priority="21" operator="greaterThan">
      <formula>0.1</formula>
    </cfRule>
  </conditionalFormatting>
  <conditionalFormatting sqref="X540:X544">
    <cfRule type="cellIs" dxfId="102" priority="20" operator="greaterThan">
      <formula>0.1</formula>
    </cfRule>
  </conditionalFormatting>
  <conditionalFormatting sqref="Y540:Y544">
    <cfRule type="cellIs" dxfId="101" priority="19" operator="greaterThan">
      <formula>0.1</formula>
    </cfRule>
  </conditionalFormatting>
  <conditionalFormatting sqref="AF525:AF529">
    <cfRule type="cellIs" dxfId="100" priority="9" operator="greaterThan">
      <formula>0.1</formula>
    </cfRule>
  </conditionalFormatting>
  <conditionalFormatting sqref="AA540:AA544">
    <cfRule type="cellIs" dxfId="99" priority="17" operator="greaterThan">
      <formula>0.1</formula>
    </cfRule>
  </conditionalFormatting>
  <conditionalFormatting sqref="AB540:AB544">
    <cfRule type="cellIs" dxfId="98" priority="16" operator="greaterThan">
      <formula>0.1</formula>
    </cfRule>
  </conditionalFormatting>
  <conditionalFormatting sqref="AD540:AD544">
    <cfRule type="cellIs" dxfId="97" priority="14" operator="greaterThan">
      <formula>0.1</formula>
    </cfRule>
  </conditionalFormatting>
  <conditionalFormatting sqref="AE540:AE544">
    <cfRule type="cellIs" dxfId="96" priority="13" operator="greaterThan">
      <formula>0.1</formula>
    </cfRule>
  </conditionalFormatting>
  <conditionalFormatting sqref="AF540:AF544">
    <cfRule type="cellIs" dxfId="95" priority="12" operator="greaterThan">
      <formula>0.1</formula>
    </cfRule>
  </conditionalFormatting>
  <conditionalFormatting sqref="AG540:AG544">
    <cfRule type="cellIs" dxfId="94" priority="11" operator="greaterThan">
      <formula>0.1</formula>
    </cfRule>
  </conditionalFormatting>
  <conditionalFormatting sqref="Z540:Z544">
    <cfRule type="cellIs" dxfId="93" priority="10" operator="greaterThan">
      <formula>0.1</formula>
    </cfRule>
  </conditionalFormatting>
  <conditionalFormatting sqref="V540:V544">
    <cfRule type="cellIs" dxfId="92" priority="8" operator="greaterThan">
      <formula>0.1</formula>
    </cfRule>
  </conditionalFormatting>
  <conditionalFormatting sqref="U545:U549">
    <cfRule type="cellIs" dxfId="91" priority="7" operator="greaterThan">
      <formula>0.1</formula>
    </cfRule>
  </conditionalFormatting>
  <conditionalFormatting sqref="AA545:AG549">
    <cfRule type="cellIs" dxfId="90" priority="2" operator="greaterThan">
      <formula>0.1</formula>
    </cfRule>
  </conditionalFormatting>
  <conditionalFormatting sqref="V545:V549">
    <cfRule type="cellIs" dxfId="89" priority="5" operator="greaterThan">
      <formula>0.1</formula>
    </cfRule>
  </conditionalFormatting>
  <conditionalFormatting sqref="Z545:Z549">
    <cfRule type="cellIs" dxfId="88" priority="4" operator="greaterThan">
      <formula>0.1</formula>
    </cfRule>
  </conditionalFormatting>
  <conditionalFormatting sqref="W545:Y549">
    <cfRule type="cellIs" dxfId="87" priority="3" operator="greaterThan">
      <formula>0.1</formula>
    </cfRule>
  </conditionalFormatting>
  <conditionalFormatting sqref="U425:AG429">
    <cfRule type="cellIs" dxfId="86" priority="1" operator="greaterThan">
      <formula>0.1</formula>
    </cfRule>
  </conditionalFormatting>
  <dataValidations count="12">
    <dataValidation type="whole" operator="equal" allowBlank="1" showInputMessage="1" showErrorMessage="1" sqref="J8:O8 I590:I624 I304:I313 L125:L300 I329:I584 J10:K624 M10:M624 L309:L624 L304:L305 H262:H323 H329:H584 C10:G624 H590:H624 I262:I277 I319:I323 I283:I298 I10:I256 H10:H256 L52:L123 L10:L49">
      <formula1>27253034123005</formula1>
    </dataValidation>
    <dataValidation type="whole" showInputMessage="1" showErrorMessage="1" error="Recuerde registrar un valor entre 0 y 100" sqref="N12:N276 N278:N297 N299:N358 N360:N624">
      <formula1>0</formula1>
      <formula2>100</formula2>
    </dataValidation>
    <dataValidation type="whole" operator="equal" allowBlank="1" showInputMessage="1" showErrorMessage="1" sqref="C1:O6">
      <formula1>2725303412300540000</formula1>
    </dataValidation>
    <dataValidation type="whole" operator="equal" allowBlank="1" showInputMessage="1" showErrorMessage="1" sqref="C625:O625">
      <formula1>8.99456543213873E+25</formula1>
    </dataValidation>
    <dataValidation type="whole" operator="equal" allowBlank="1" showInputMessage="1" showErrorMessage="1" sqref="C626:O781">
      <formula1>8.47158765132487E+23</formula1>
    </dataValidation>
    <dataValidation type="whole" operator="equal" allowBlank="1" showInputMessage="1" showErrorMessage="1" sqref="P1:XFD8 P10:XFD1048576 C9:XFD9">
      <formula1>4.58962254875168E+22</formula1>
    </dataValidation>
    <dataValidation type="whole" operator="equal" allowBlank="1" showInputMessage="1" showErrorMessage="1" sqref="A1:B1048576">
      <formula1>8.76132131268732E+25</formula1>
    </dataValidation>
    <dataValidation type="whole" operator="equal" showInputMessage="1" showErrorMessage="1" sqref="N277">
      <formula1>4.56723165463213E+31</formula1>
    </dataValidation>
    <dataValidation type="whole" operator="equal" showInputMessage="1" showErrorMessage="1" sqref="N298">
      <formula1>8.75123135461532E+22</formula1>
    </dataValidation>
    <dataValidation type="whole" operator="equal" showInputMessage="1" showErrorMessage="1" sqref="N359">
      <formula1>8.54565132154623E+27</formula1>
    </dataValidation>
    <dataValidation operator="equal" showInputMessage="1" showErrorMessage="1" sqref="I299:I303 L306 L307 L308 L301 L302 L303 L124 H585:I589 H324:I328 I278:I282 H257:I261"/>
    <dataValidation operator="equal" allowBlank="1" showInputMessage="1" showErrorMessage="1" sqref="L51 L5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1"/>
  <sheetViews>
    <sheetView showGridLines="0" topLeftCell="A172" zoomScale="80" zoomScaleNormal="80" workbookViewId="0">
      <selection activeCell="T94" sqref="T94"/>
    </sheetView>
  </sheetViews>
  <sheetFormatPr baseColWidth="10" defaultColWidth="0" defaultRowHeight="0" customHeight="1" zeroHeight="1" x14ac:dyDescent="0.2"/>
  <cols>
    <col min="1" max="1" width="1.42578125" style="7" customWidth="1"/>
    <col min="2" max="2" width="1.7109375" style="7" customWidth="1"/>
    <col min="3" max="20" width="11.42578125" style="7" customWidth="1"/>
    <col min="21" max="21" width="1" style="7" customWidth="1"/>
    <col min="22" max="22" width="4.140625" style="7" customWidth="1"/>
    <col min="23" max="16384" width="11.42578125" style="7" hidden="1"/>
  </cols>
  <sheetData>
    <row r="1" spans="2:21" ht="7.5" customHeight="1" thickBot="1" x14ac:dyDescent="0.25"/>
    <row r="2" spans="2:21" ht="93.75" customHeight="1" x14ac:dyDescent="0.2">
      <c r="B2" s="4"/>
      <c r="C2" s="5"/>
      <c r="D2" s="5"/>
      <c r="E2" s="5"/>
      <c r="F2" s="5"/>
      <c r="G2" s="5"/>
      <c r="H2" s="5"/>
      <c r="I2" s="5"/>
      <c r="J2" s="5"/>
      <c r="K2" s="5"/>
      <c r="L2" s="5"/>
      <c r="M2" s="5"/>
      <c r="N2" s="5"/>
      <c r="O2" s="5"/>
      <c r="P2" s="5"/>
      <c r="Q2" s="5"/>
      <c r="R2" s="5"/>
      <c r="S2" s="5"/>
      <c r="T2" s="5"/>
      <c r="U2" s="6"/>
    </row>
    <row r="3" spans="2:21" ht="25.5" x14ac:dyDescent="0.2">
      <c r="B3" s="8"/>
      <c r="C3" s="473" t="s">
        <v>829</v>
      </c>
      <c r="D3" s="473"/>
      <c r="E3" s="473"/>
      <c r="F3" s="473"/>
      <c r="G3" s="473"/>
      <c r="H3" s="473"/>
      <c r="I3" s="473"/>
      <c r="J3" s="473"/>
      <c r="K3" s="473"/>
      <c r="L3" s="473"/>
      <c r="M3" s="473"/>
      <c r="N3" s="473"/>
      <c r="O3" s="473"/>
      <c r="P3" s="473"/>
      <c r="Q3" s="473"/>
      <c r="R3" s="473"/>
      <c r="S3" s="473"/>
      <c r="T3" s="473"/>
      <c r="U3" s="9"/>
    </row>
    <row r="4" spans="2:21" ht="6.75" customHeight="1" x14ac:dyDescent="0.2">
      <c r="B4" s="8"/>
      <c r="U4" s="9"/>
    </row>
    <row r="5" spans="2:21" ht="14.25" x14ac:dyDescent="0.2">
      <c r="B5" s="8"/>
      <c r="U5" s="9"/>
    </row>
    <row r="6" spans="2:21" ht="18" customHeight="1" x14ac:dyDescent="0.25">
      <c r="B6" s="8"/>
      <c r="C6" s="157" t="s">
        <v>830</v>
      </c>
      <c r="D6" s="10"/>
      <c r="E6" s="10"/>
      <c r="F6" s="10"/>
      <c r="G6" s="10"/>
      <c r="H6" s="10"/>
      <c r="I6" s="10"/>
      <c r="J6" s="10"/>
      <c r="K6" s="10"/>
      <c r="L6" s="10"/>
      <c r="M6" s="10"/>
      <c r="N6" s="10"/>
      <c r="O6" s="10"/>
      <c r="P6" s="10"/>
      <c r="Q6" s="10"/>
      <c r="R6" s="10"/>
      <c r="S6" s="10"/>
      <c r="T6" s="10"/>
      <c r="U6" s="9"/>
    </row>
    <row r="7" spans="2:21" ht="14.25" x14ac:dyDescent="0.2">
      <c r="B7" s="8"/>
      <c r="U7" s="9"/>
    </row>
    <row r="8" spans="2:21" ht="14.25" x14ac:dyDescent="0.2">
      <c r="B8" s="8"/>
      <c r="U8" s="9"/>
    </row>
    <row r="9" spans="2:21" ht="14.25" x14ac:dyDescent="0.2">
      <c r="B9" s="8"/>
      <c r="U9" s="9"/>
    </row>
    <row r="10" spans="2:21" ht="14.25" x14ac:dyDescent="0.2">
      <c r="B10" s="8"/>
      <c r="U10" s="9"/>
    </row>
    <row r="11" spans="2:21" ht="14.25" x14ac:dyDescent="0.2">
      <c r="B11" s="8"/>
      <c r="J11" s="7" t="s">
        <v>831</v>
      </c>
      <c r="K11" s="7" t="s">
        <v>29</v>
      </c>
      <c r="U11" s="9"/>
    </row>
    <row r="12" spans="2:21" ht="14.25" x14ac:dyDescent="0.2">
      <c r="B12" s="8"/>
      <c r="I12" s="7" t="str">
        <f>Inicio!C5</f>
        <v>POLÍTICA GESTIÓN ESTRATÉGICA DEL TALENTO HUMANO</v>
      </c>
      <c r="J12" s="7">
        <v>100</v>
      </c>
      <c r="K12" s="11">
        <f>+'Autodiagnóstico '!J8</f>
        <v>75.409836065573771</v>
      </c>
      <c r="U12" s="9"/>
    </row>
    <row r="13" spans="2:21" ht="14.25" x14ac:dyDescent="0.2">
      <c r="B13" s="8"/>
      <c r="U13" s="9"/>
    </row>
    <row r="14" spans="2:21" ht="14.25" x14ac:dyDescent="0.2">
      <c r="B14" s="8"/>
      <c r="U14" s="9"/>
    </row>
    <row r="15" spans="2:21" ht="14.25" x14ac:dyDescent="0.2">
      <c r="B15" s="8"/>
      <c r="U15" s="9"/>
    </row>
    <row r="16" spans="2:21" ht="14.25" x14ac:dyDescent="0.2">
      <c r="B16" s="8"/>
      <c r="U16" s="9"/>
    </row>
    <row r="17" spans="2:21" ht="14.25" x14ac:dyDescent="0.2">
      <c r="B17" s="8"/>
      <c r="U17" s="9"/>
    </row>
    <row r="18" spans="2:21" ht="14.25" x14ac:dyDescent="0.2">
      <c r="B18" s="8"/>
      <c r="U18" s="9"/>
    </row>
    <row r="19" spans="2:21" ht="14.25" x14ac:dyDescent="0.2">
      <c r="B19" s="8"/>
      <c r="U19" s="9"/>
    </row>
    <row r="20" spans="2:21" ht="14.25" x14ac:dyDescent="0.2">
      <c r="B20" s="8"/>
      <c r="U20" s="9"/>
    </row>
    <row r="21" spans="2:21" ht="14.25" x14ac:dyDescent="0.2">
      <c r="B21" s="8"/>
      <c r="U21" s="9"/>
    </row>
    <row r="22" spans="2:21" ht="14.25" x14ac:dyDescent="0.2">
      <c r="B22" s="8"/>
      <c r="U22" s="9"/>
    </row>
    <row r="23" spans="2:21" ht="14.25" x14ac:dyDescent="0.2">
      <c r="B23" s="8"/>
      <c r="U23" s="9"/>
    </row>
    <row r="24" spans="2:21" ht="14.25" x14ac:dyDescent="0.2">
      <c r="B24" s="8"/>
      <c r="U24" s="9"/>
    </row>
    <row r="25" spans="2:21" ht="14.25" x14ac:dyDescent="0.2">
      <c r="B25" s="8"/>
      <c r="U25" s="9"/>
    </row>
    <row r="26" spans="2:21" ht="14.25" x14ac:dyDescent="0.2">
      <c r="B26" s="8"/>
      <c r="U26" s="9"/>
    </row>
    <row r="27" spans="2:21" ht="14.25" x14ac:dyDescent="0.2">
      <c r="B27" s="8"/>
      <c r="U27" s="9"/>
    </row>
    <row r="28" spans="2:21" ht="18" customHeight="1" x14ac:dyDescent="0.25">
      <c r="B28" s="8"/>
      <c r="C28" s="157" t="s">
        <v>832</v>
      </c>
      <c r="D28" s="10"/>
      <c r="E28" s="10"/>
      <c r="F28" s="10"/>
      <c r="G28" s="10"/>
      <c r="H28" s="10"/>
      <c r="I28" s="10"/>
      <c r="J28" s="10"/>
      <c r="K28" s="10"/>
      <c r="L28" s="10"/>
      <c r="M28" s="10"/>
      <c r="N28" s="10"/>
      <c r="O28" s="10"/>
      <c r="P28" s="10"/>
      <c r="Q28" s="10"/>
      <c r="R28" s="10"/>
      <c r="S28" s="10"/>
      <c r="T28" s="10"/>
      <c r="U28" s="9"/>
    </row>
    <row r="29" spans="2:21" ht="14.25" x14ac:dyDescent="0.2">
      <c r="B29" s="8"/>
      <c r="U29" s="9"/>
    </row>
    <row r="30" spans="2:21" ht="14.25" x14ac:dyDescent="0.2">
      <c r="B30" s="8"/>
      <c r="U30" s="9"/>
    </row>
    <row r="31" spans="2:21" ht="14.25" x14ac:dyDescent="0.2">
      <c r="B31" s="8"/>
      <c r="U31" s="9"/>
    </row>
    <row r="32" spans="2:21" ht="14.25" x14ac:dyDescent="0.2">
      <c r="B32" s="8"/>
      <c r="U32" s="9"/>
    </row>
    <row r="33" spans="2:21" ht="14.25" x14ac:dyDescent="0.2">
      <c r="B33" s="8"/>
      <c r="J33" s="7" t="s">
        <v>833</v>
      </c>
      <c r="K33" s="7" t="s">
        <v>834</v>
      </c>
      <c r="L33" s="7" t="s">
        <v>835</v>
      </c>
      <c r="U33" s="9"/>
    </row>
    <row r="34" spans="2:21" ht="14.25" x14ac:dyDescent="0.2">
      <c r="B34" s="8"/>
      <c r="J34" s="7" t="str">
        <f>+'Autodiagnóstico '!C12</f>
        <v>PLANEACIÓN</v>
      </c>
      <c r="K34" s="7">
        <v>100</v>
      </c>
      <c r="L34" s="11">
        <f>+'Autodiagnóstico '!D12</f>
        <v>85.791666666666671</v>
      </c>
      <c r="U34" s="9"/>
    </row>
    <row r="35" spans="2:21" ht="14.25" x14ac:dyDescent="0.2">
      <c r="B35" s="8"/>
      <c r="J35" s="7" t="str">
        <f>+'Autodiagnóstico '!C132</f>
        <v>INGRESO</v>
      </c>
      <c r="K35" s="7">
        <v>100</v>
      </c>
      <c r="L35" s="11">
        <f>+'Autodiagnóstico '!D132</f>
        <v>69.692307692307693</v>
      </c>
      <c r="U35" s="9"/>
    </row>
    <row r="36" spans="2:21" ht="14.25" x14ac:dyDescent="0.2">
      <c r="B36" s="8"/>
      <c r="J36" s="7" t="str">
        <f>+'Autodiagnóstico '!C197</f>
        <v>DESARROLLO</v>
      </c>
      <c r="K36" s="7">
        <v>100</v>
      </c>
      <c r="L36" s="11">
        <f>+'Autodiagnóstico '!D197</f>
        <v>76.265822784810126</v>
      </c>
      <c r="U36" s="9"/>
    </row>
    <row r="37" spans="2:21" ht="14.25" x14ac:dyDescent="0.2">
      <c r="B37" s="8"/>
      <c r="J37" s="7" t="str">
        <f>+'Autodiagnóstico '!C595</f>
        <v>RETIRO</v>
      </c>
      <c r="K37" s="7">
        <v>100</v>
      </c>
      <c r="L37" s="11">
        <f>+'Autodiagnóstico '!D595</f>
        <v>35</v>
      </c>
      <c r="U37" s="9"/>
    </row>
    <row r="38" spans="2:21" ht="14.25" x14ac:dyDescent="0.2">
      <c r="B38" s="8"/>
      <c r="U38" s="9"/>
    </row>
    <row r="39" spans="2:21" ht="14.25" x14ac:dyDescent="0.2">
      <c r="B39" s="8"/>
      <c r="U39" s="9"/>
    </row>
    <row r="40" spans="2:21" ht="14.25" x14ac:dyDescent="0.2">
      <c r="B40" s="8"/>
      <c r="U40" s="9"/>
    </row>
    <row r="41" spans="2:21" ht="14.25" x14ac:dyDescent="0.2">
      <c r="B41" s="8"/>
      <c r="U41" s="9"/>
    </row>
    <row r="42" spans="2:21" ht="14.25" x14ac:dyDescent="0.2">
      <c r="B42" s="8"/>
      <c r="U42" s="9"/>
    </row>
    <row r="43" spans="2:21" ht="14.25" x14ac:dyDescent="0.2">
      <c r="B43" s="8"/>
      <c r="U43" s="9"/>
    </row>
    <row r="44" spans="2:21" ht="14.25" x14ac:dyDescent="0.2">
      <c r="B44" s="8"/>
      <c r="U44" s="9"/>
    </row>
    <row r="45" spans="2:21" ht="14.25" x14ac:dyDescent="0.2">
      <c r="B45" s="8"/>
      <c r="U45" s="9"/>
    </row>
    <row r="46" spans="2:21" ht="14.25" x14ac:dyDescent="0.2">
      <c r="B46" s="8"/>
      <c r="U46" s="9"/>
    </row>
    <row r="47" spans="2:21" ht="14.25" x14ac:dyDescent="0.2">
      <c r="B47" s="8"/>
      <c r="U47" s="9"/>
    </row>
    <row r="48" spans="2:21" ht="14.25" x14ac:dyDescent="0.2">
      <c r="B48" s="8"/>
      <c r="U48" s="9"/>
    </row>
    <row r="49" spans="2:21" ht="14.25" x14ac:dyDescent="0.2">
      <c r="B49" s="8"/>
      <c r="U49" s="9"/>
    </row>
    <row r="50" spans="2:21" ht="14.25" x14ac:dyDescent="0.2">
      <c r="B50" s="8"/>
      <c r="U50" s="9"/>
    </row>
    <row r="51" spans="2:21" ht="18" customHeight="1" x14ac:dyDescent="0.25">
      <c r="B51" s="8"/>
      <c r="C51" s="157" t="s">
        <v>836</v>
      </c>
      <c r="D51" s="10"/>
      <c r="E51" s="10"/>
      <c r="F51" s="10"/>
      <c r="G51" s="10"/>
      <c r="H51" s="10"/>
      <c r="I51" s="10"/>
      <c r="J51" s="10"/>
      <c r="K51" s="10"/>
      <c r="L51" s="10"/>
      <c r="M51" s="10"/>
      <c r="N51" s="10"/>
      <c r="O51" s="10"/>
      <c r="P51" s="10"/>
      <c r="Q51" s="10"/>
      <c r="R51" s="10"/>
      <c r="S51" s="10"/>
      <c r="T51" s="10"/>
      <c r="U51" s="9"/>
    </row>
    <row r="52" spans="2:21" ht="14.25" x14ac:dyDescent="0.2">
      <c r="B52" s="8"/>
      <c r="U52" s="9"/>
    </row>
    <row r="53" spans="2:21" ht="14.25" x14ac:dyDescent="0.2">
      <c r="B53" s="8"/>
      <c r="K53" s="471" t="s">
        <v>837</v>
      </c>
      <c r="L53" s="471"/>
      <c r="M53" s="471"/>
      <c r="N53" s="471"/>
      <c r="U53" s="9"/>
    </row>
    <row r="54" spans="2:21" ht="15" x14ac:dyDescent="0.25">
      <c r="B54" s="8"/>
      <c r="I54" s="12"/>
      <c r="K54" s="470" t="str">
        <f>+'Autodiagnóstico '!C12</f>
        <v>PLANEACIÓN</v>
      </c>
      <c r="L54" s="470"/>
      <c r="M54" s="470"/>
      <c r="N54" s="470"/>
      <c r="U54" s="9"/>
    </row>
    <row r="55" spans="2:21" ht="14.25" x14ac:dyDescent="0.2">
      <c r="B55" s="8"/>
      <c r="U55" s="9"/>
    </row>
    <row r="56" spans="2:21" ht="14.25" x14ac:dyDescent="0.2">
      <c r="B56" s="8"/>
      <c r="I56" s="7" t="s">
        <v>838</v>
      </c>
      <c r="J56" s="7" t="s">
        <v>831</v>
      </c>
      <c r="K56" s="7" t="s">
        <v>29</v>
      </c>
      <c r="U56" s="9"/>
    </row>
    <row r="57" spans="2:21" ht="14.25" x14ac:dyDescent="0.2">
      <c r="B57" s="8"/>
      <c r="I57" s="7" t="str">
        <f>+'Autodiagnóstico '!E12</f>
        <v>Conocimiento normativo y del entorno</v>
      </c>
      <c r="J57" s="7">
        <v>100</v>
      </c>
      <c r="K57" s="21">
        <f>+'Autodiagnóstico '!F12</f>
        <v>81</v>
      </c>
      <c r="U57" s="9"/>
    </row>
    <row r="58" spans="2:21" ht="14.25" x14ac:dyDescent="0.2">
      <c r="B58" s="8"/>
      <c r="I58" s="7" t="str">
        <f>+'Autodiagnóstico '!E27</f>
        <v>Gestión de la información</v>
      </c>
      <c r="J58" s="7">
        <v>100</v>
      </c>
      <c r="K58" s="21">
        <f>+'Autodiagnóstico '!F27</f>
        <v>87.1</v>
      </c>
      <c r="U58" s="9"/>
    </row>
    <row r="59" spans="2:21" ht="14.25" x14ac:dyDescent="0.2">
      <c r="B59" s="8"/>
      <c r="I59" s="7" t="str">
        <f>+'Autodiagnóstico '!E77</f>
        <v>Planeación Estratégica</v>
      </c>
      <c r="J59" s="7">
        <v>100</v>
      </c>
      <c r="K59" s="21">
        <f>+'Autodiagnóstico '!F77</f>
        <v>86.666666666666671</v>
      </c>
      <c r="U59" s="9"/>
    </row>
    <row r="60" spans="2:21" ht="14.25" x14ac:dyDescent="0.2">
      <c r="B60" s="8"/>
      <c r="I60" s="7" t="str">
        <f>+'Autodiagnóstico '!E122</f>
        <v>Manual de funciones y competencias</v>
      </c>
      <c r="J60" s="7">
        <v>100</v>
      </c>
      <c r="K60" s="21">
        <f>+'Autodiagnóstico '!F122</f>
        <v>85</v>
      </c>
      <c r="U60" s="9"/>
    </row>
    <row r="61" spans="2:21" ht="14.25" x14ac:dyDescent="0.2">
      <c r="B61" s="8"/>
      <c r="I61" s="7" t="str">
        <f>+'Autodiagnóstico '!E127</f>
        <v>Arreglo institucional</v>
      </c>
      <c r="J61" s="7">
        <v>100</v>
      </c>
      <c r="K61" s="21">
        <f>+'Autodiagnóstico '!F127</f>
        <v>80</v>
      </c>
      <c r="U61" s="9"/>
    </row>
    <row r="62" spans="2:21" ht="14.25" x14ac:dyDescent="0.2">
      <c r="B62" s="8"/>
      <c r="U62" s="9"/>
    </row>
    <row r="63" spans="2:21" ht="14.25" x14ac:dyDescent="0.2">
      <c r="B63" s="8"/>
      <c r="U63" s="9"/>
    </row>
    <row r="64" spans="2:21" ht="14.25" x14ac:dyDescent="0.2">
      <c r="B64" s="8"/>
      <c r="U64" s="9"/>
    </row>
    <row r="65" spans="2:21" ht="14.25" x14ac:dyDescent="0.2">
      <c r="B65" s="8"/>
      <c r="U65" s="9"/>
    </row>
    <row r="66" spans="2:21" ht="14.25" x14ac:dyDescent="0.2">
      <c r="B66" s="8"/>
      <c r="U66" s="9"/>
    </row>
    <row r="67" spans="2:21" ht="14.25" x14ac:dyDescent="0.2">
      <c r="B67" s="8"/>
      <c r="U67" s="9"/>
    </row>
    <row r="68" spans="2:21" ht="14.25" x14ac:dyDescent="0.2">
      <c r="B68" s="8"/>
      <c r="U68" s="9"/>
    </row>
    <row r="69" spans="2:21" ht="14.25" x14ac:dyDescent="0.2">
      <c r="B69" s="8"/>
      <c r="U69" s="9"/>
    </row>
    <row r="70" spans="2:21" ht="14.25" x14ac:dyDescent="0.2">
      <c r="B70" s="8"/>
      <c r="U70" s="9"/>
    </row>
    <row r="71" spans="2:21" ht="14.25" x14ac:dyDescent="0.2">
      <c r="B71" s="8"/>
      <c r="U71" s="9"/>
    </row>
    <row r="72" spans="2:21" ht="14.25" x14ac:dyDescent="0.2">
      <c r="B72" s="8"/>
      <c r="U72" s="9"/>
    </row>
    <row r="73" spans="2:21" ht="14.25" x14ac:dyDescent="0.2">
      <c r="B73" s="8"/>
      <c r="U73" s="9"/>
    </row>
    <row r="74" spans="2:21" ht="14.25" x14ac:dyDescent="0.2">
      <c r="B74" s="8"/>
      <c r="U74" s="9"/>
    </row>
    <row r="75" spans="2:21" ht="14.25" x14ac:dyDescent="0.2">
      <c r="B75" s="8"/>
      <c r="U75" s="9"/>
    </row>
    <row r="76" spans="2:21" ht="14.25" x14ac:dyDescent="0.2">
      <c r="B76" s="8"/>
      <c r="K76" s="471" t="s">
        <v>839</v>
      </c>
      <c r="L76" s="471"/>
      <c r="M76" s="471"/>
      <c r="N76" s="471"/>
      <c r="U76" s="9"/>
    </row>
    <row r="77" spans="2:21" ht="15" x14ac:dyDescent="0.25">
      <c r="B77" s="8"/>
      <c r="K77" s="470" t="str">
        <f>+'Autodiagnóstico '!C132</f>
        <v>INGRESO</v>
      </c>
      <c r="L77" s="470"/>
      <c r="M77" s="470"/>
      <c r="N77" s="470"/>
      <c r="U77" s="9"/>
    </row>
    <row r="78" spans="2:21" ht="14.25" x14ac:dyDescent="0.2">
      <c r="B78" s="8"/>
      <c r="U78" s="9"/>
    </row>
    <row r="79" spans="2:21" ht="14.25" x14ac:dyDescent="0.2">
      <c r="B79" s="8"/>
      <c r="D79" s="13"/>
      <c r="J79" s="7" t="s">
        <v>838</v>
      </c>
      <c r="K79" s="7" t="s">
        <v>831</v>
      </c>
      <c r="L79" s="7" t="s">
        <v>29</v>
      </c>
      <c r="U79" s="9"/>
    </row>
    <row r="80" spans="2:21" ht="14.25" x14ac:dyDescent="0.2">
      <c r="B80" s="8"/>
      <c r="J80" s="7" t="str">
        <f>+'Autodiagnóstico '!E132</f>
        <v>Provisión del empleo</v>
      </c>
      <c r="K80" s="7">
        <v>100</v>
      </c>
      <c r="L80" s="21">
        <f>+'Autodiagnóstico '!F132</f>
        <v>69</v>
      </c>
      <c r="U80" s="9"/>
    </row>
    <row r="81" spans="2:21" ht="14.25" x14ac:dyDescent="0.2">
      <c r="B81" s="8"/>
      <c r="J81" s="7" t="str">
        <f>+'Autodiagnóstico '!E157</f>
        <v>Gestión de la información</v>
      </c>
      <c r="K81" s="7">
        <v>100</v>
      </c>
      <c r="L81" s="21">
        <f>+'Autodiagnóstico '!F157</f>
        <v>86.666666666666671</v>
      </c>
      <c r="U81" s="9"/>
    </row>
    <row r="82" spans="2:21" ht="14.25" x14ac:dyDescent="0.2">
      <c r="B82" s="8"/>
      <c r="J82" s="7" t="str">
        <f>+'Autodiagnóstico '!E172</f>
        <v>Meritocracia</v>
      </c>
      <c r="K82" s="7">
        <v>100</v>
      </c>
      <c r="L82" s="21">
        <f>+'Autodiagnóstico '!F172</f>
        <v>50.5</v>
      </c>
      <c r="U82" s="9"/>
    </row>
    <row r="83" spans="2:21" ht="14.25" x14ac:dyDescent="0.2">
      <c r="B83" s="8"/>
      <c r="J83" s="7" t="str">
        <f>+'Autodiagnóstico '!E182</f>
        <v>Gestión del desempeño</v>
      </c>
      <c r="K83" s="7">
        <v>100</v>
      </c>
      <c r="L83" s="21">
        <f>+'Autodiagnóstico '!F182</f>
        <v>20</v>
      </c>
      <c r="U83" s="9"/>
    </row>
    <row r="84" spans="2:21" ht="14.25" x14ac:dyDescent="0.2">
      <c r="B84" s="8"/>
      <c r="J84" s="7" t="str">
        <f>+'Autodiagnóstico '!E187</f>
        <v>Conocimiento institucional</v>
      </c>
      <c r="K84" s="7">
        <v>100</v>
      </c>
      <c r="L84" s="21">
        <f>+'Autodiagnóstico '!F187</f>
        <v>90</v>
      </c>
      <c r="U84" s="9"/>
    </row>
    <row r="85" spans="2:21" ht="14.25" x14ac:dyDescent="0.2">
      <c r="B85" s="8"/>
      <c r="J85" s="7" t="str">
        <f>+'Autodiagnóstico '!E192</f>
        <v>Inclusión</v>
      </c>
      <c r="K85" s="7">
        <v>100</v>
      </c>
      <c r="L85" s="21">
        <f>+'Autodiagnóstico '!F192</f>
        <v>90</v>
      </c>
      <c r="U85" s="9"/>
    </row>
    <row r="86" spans="2:21" ht="14.25" x14ac:dyDescent="0.2">
      <c r="B86" s="8"/>
      <c r="U86" s="9"/>
    </row>
    <row r="87" spans="2:21" ht="14.25" x14ac:dyDescent="0.2">
      <c r="B87" s="8"/>
      <c r="U87" s="9"/>
    </row>
    <row r="88" spans="2:21" ht="14.25" x14ac:dyDescent="0.2">
      <c r="B88" s="8"/>
      <c r="U88" s="9"/>
    </row>
    <row r="89" spans="2:21" ht="14.25" x14ac:dyDescent="0.2">
      <c r="B89" s="8"/>
      <c r="U89" s="9"/>
    </row>
    <row r="90" spans="2:21" ht="14.25" x14ac:dyDescent="0.2">
      <c r="B90" s="8"/>
      <c r="U90" s="9"/>
    </row>
    <row r="91" spans="2:21" ht="14.25" x14ac:dyDescent="0.2">
      <c r="B91" s="8"/>
      <c r="U91" s="9"/>
    </row>
    <row r="92" spans="2:21" ht="14.25" x14ac:dyDescent="0.2">
      <c r="B92" s="8"/>
      <c r="U92" s="9"/>
    </row>
    <row r="93" spans="2:21" ht="14.25" x14ac:dyDescent="0.2">
      <c r="B93" s="8"/>
      <c r="U93" s="9"/>
    </row>
    <row r="94" spans="2:21" ht="14.25" x14ac:dyDescent="0.2">
      <c r="B94" s="8"/>
      <c r="U94" s="9"/>
    </row>
    <row r="95" spans="2:21" ht="14.25" x14ac:dyDescent="0.2">
      <c r="B95" s="8"/>
      <c r="U95" s="9"/>
    </row>
    <row r="96" spans="2:21" ht="14.25" x14ac:dyDescent="0.2">
      <c r="B96" s="8"/>
      <c r="U96" s="9"/>
    </row>
    <row r="97" spans="2:21" ht="14.25" x14ac:dyDescent="0.2">
      <c r="B97" s="8"/>
      <c r="U97" s="9"/>
    </row>
    <row r="98" spans="2:21" ht="14.25" x14ac:dyDescent="0.2">
      <c r="B98" s="8"/>
      <c r="U98" s="9"/>
    </row>
    <row r="99" spans="2:21" ht="14.25" x14ac:dyDescent="0.2">
      <c r="B99" s="8"/>
      <c r="U99" s="9"/>
    </row>
    <row r="100" spans="2:21" ht="14.25" x14ac:dyDescent="0.2">
      <c r="B100" s="8"/>
      <c r="K100" s="471" t="s">
        <v>840</v>
      </c>
      <c r="L100" s="471"/>
      <c r="M100" s="471"/>
      <c r="N100" s="471"/>
      <c r="U100" s="9"/>
    </row>
    <row r="101" spans="2:21" ht="15" x14ac:dyDescent="0.25">
      <c r="B101" s="8"/>
      <c r="K101" s="470" t="str">
        <f>+'Autodiagnóstico '!C197</f>
        <v>DESARROLLO</v>
      </c>
      <c r="L101" s="470"/>
      <c r="M101" s="470"/>
      <c r="N101" s="470"/>
      <c r="U101" s="9"/>
    </row>
    <row r="102" spans="2:21" ht="14.25" x14ac:dyDescent="0.2">
      <c r="B102" s="8"/>
      <c r="U102" s="9"/>
    </row>
    <row r="103" spans="2:21" ht="14.25" x14ac:dyDescent="0.2">
      <c r="B103" s="8"/>
      <c r="U103" s="9"/>
    </row>
    <row r="104" spans="2:21" ht="14.25" x14ac:dyDescent="0.2">
      <c r="B104" s="8"/>
      <c r="U104" s="9"/>
    </row>
    <row r="105" spans="2:21" ht="14.25" x14ac:dyDescent="0.2">
      <c r="B105" s="8"/>
      <c r="J105" s="7" t="s">
        <v>838</v>
      </c>
      <c r="K105" s="7" t="s">
        <v>831</v>
      </c>
      <c r="L105" s="7" t="s">
        <v>29</v>
      </c>
      <c r="U105" s="9"/>
    </row>
    <row r="106" spans="2:21" ht="14.25" x14ac:dyDescent="0.2">
      <c r="B106" s="8"/>
      <c r="J106" s="7" t="str">
        <f>+'Autodiagnóstico '!E197</f>
        <v>Conocimiento institucional</v>
      </c>
      <c r="K106" s="7">
        <v>100</v>
      </c>
      <c r="L106" s="21">
        <f>+'Autodiagnóstico '!F197</f>
        <v>90</v>
      </c>
      <c r="U106" s="9"/>
    </row>
    <row r="107" spans="2:21" ht="14.25" x14ac:dyDescent="0.2">
      <c r="B107" s="8"/>
      <c r="J107" s="7" t="str">
        <f>+'Autodiagnóstico '!E202</f>
        <v>Gestión de la información</v>
      </c>
      <c r="K107" s="7">
        <v>100</v>
      </c>
      <c r="L107" s="21">
        <f>+'Autodiagnóstico '!F202</f>
        <v>67.5</v>
      </c>
      <c r="U107" s="9"/>
    </row>
    <row r="108" spans="2:21" ht="14.25" x14ac:dyDescent="0.2">
      <c r="B108" s="8"/>
      <c r="J108" s="7" t="str">
        <f>+'Autodiagnóstico '!E222</f>
        <v>Gestión del desempeño</v>
      </c>
      <c r="K108" s="7">
        <v>100</v>
      </c>
      <c r="L108" s="21">
        <f>+'Autodiagnóstico '!F222</f>
        <v>72.857142857142861</v>
      </c>
      <c r="U108" s="9"/>
    </row>
    <row r="109" spans="2:21" ht="14.25" x14ac:dyDescent="0.2">
      <c r="B109" s="8"/>
      <c r="J109" s="7" t="str">
        <f>+'Autodiagnóstico '!E257</f>
        <v>Capacitación</v>
      </c>
      <c r="K109" s="7">
        <v>100</v>
      </c>
      <c r="L109" s="21">
        <f>+'Autodiagnóstico '!F257</f>
        <v>72.307692307692307</v>
      </c>
      <c r="U109" s="9"/>
    </row>
    <row r="110" spans="2:21" ht="14.25" x14ac:dyDescent="0.2">
      <c r="B110" s="8"/>
      <c r="J110" s="7" t="str">
        <f>+'Autodiagnóstico '!E324</f>
        <v xml:space="preserve">Bienestar </v>
      </c>
      <c r="K110" s="7">
        <v>100</v>
      </c>
      <c r="L110" s="21">
        <f>+'Autodiagnóstico '!F324</f>
        <v>78.695652173913047</v>
      </c>
      <c r="U110" s="9"/>
    </row>
    <row r="111" spans="2:21" ht="14.25" x14ac:dyDescent="0.2">
      <c r="B111" s="8"/>
      <c r="J111" s="7" t="str">
        <f>+'Autodiagnóstico '!E440</f>
        <v>Administración del talento humano</v>
      </c>
      <c r="K111" s="7">
        <v>100</v>
      </c>
      <c r="L111" s="21">
        <f>+'Autodiagnóstico '!F440</f>
        <v>76.25</v>
      </c>
      <c r="U111" s="9"/>
    </row>
    <row r="112" spans="2:21" ht="14.25" x14ac:dyDescent="0.2">
      <c r="B112" s="8"/>
      <c r="J112" s="7" t="str">
        <f>+'Autodiagnóstico '!E480</f>
        <v>Clima organizacional y cambio cultural</v>
      </c>
      <c r="K112" s="7">
        <v>100</v>
      </c>
      <c r="L112" s="21">
        <f>+'Autodiagnóstico '!F480</f>
        <v>85</v>
      </c>
      <c r="U112" s="9"/>
    </row>
    <row r="113" spans="2:21" ht="14.25" x14ac:dyDescent="0.2">
      <c r="B113" s="8"/>
      <c r="J113" s="7" t="str">
        <f>+'Autodiagnóstico '!E535</f>
        <v>Seguridad y salud en el trabajo</v>
      </c>
      <c r="K113" s="7">
        <v>100</v>
      </c>
      <c r="L113" s="21">
        <f>+'Autodiagnóstico '!F535</f>
        <v>90</v>
      </c>
      <c r="U113" s="9"/>
    </row>
    <row r="114" spans="2:21" ht="14.25" x14ac:dyDescent="0.2">
      <c r="B114" s="8"/>
      <c r="J114" s="7" t="str">
        <f>+'Autodiagnóstico '!E550</f>
        <v>Valores</v>
      </c>
      <c r="K114" s="7">
        <v>100</v>
      </c>
      <c r="L114" s="21">
        <f>+'Autodiagnóstico '!F550</f>
        <v>85</v>
      </c>
      <c r="U114" s="9"/>
    </row>
    <row r="115" spans="2:21" ht="14.25" x14ac:dyDescent="0.2">
      <c r="B115" s="8"/>
      <c r="J115" s="7" t="str">
        <f>+'Autodiagnóstico '!E555</f>
        <v>Contratistas</v>
      </c>
      <c r="K115" s="7">
        <v>100</v>
      </c>
      <c r="L115" s="21">
        <f>+'Autodiagnóstico '!F555</f>
        <v>85</v>
      </c>
      <c r="U115" s="9"/>
    </row>
    <row r="116" spans="2:21" ht="14.25" x14ac:dyDescent="0.2">
      <c r="B116" s="8"/>
      <c r="J116" s="7" t="str">
        <f>+'Autodiagnóstico '!E560</f>
        <v>Negociación colectiva</v>
      </c>
      <c r="K116" s="7">
        <v>100</v>
      </c>
      <c r="L116" s="21">
        <f>+'Autodiagnóstico '!F560</f>
        <v>85</v>
      </c>
      <c r="U116" s="9"/>
    </row>
    <row r="117" spans="2:21" ht="14.25" x14ac:dyDescent="0.2">
      <c r="B117" s="8"/>
      <c r="J117" s="7" t="str">
        <f>+'Autodiagnóstico '!E565</f>
        <v>Gerencia Pública</v>
      </c>
      <c r="K117" s="7">
        <v>100</v>
      </c>
      <c r="L117" s="21">
        <f>+'Autodiagnóstico '!F565</f>
        <v>55.833333333333336</v>
      </c>
      <c r="U117" s="9"/>
    </row>
    <row r="118" spans="2:21" ht="14.25" x14ac:dyDescent="0.2">
      <c r="B118" s="8"/>
      <c r="U118" s="9"/>
    </row>
    <row r="119" spans="2:21" ht="14.25" x14ac:dyDescent="0.2">
      <c r="B119" s="8"/>
      <c r="U119" s="9"/>
    </row>
    <row r="120" spans="2:21" ht="14.25" x14ac:dyDescent="0.2">
      <c r="B120" s="8"/>
      <c r="U120" s="9"/>
    </row>
    <row r="121" spans="2:21" ht="14.25" x14ac:dyDescent="0.2">
      <c r="B121" s="8"/>
      <c r="U121" s="9"/>
    </row>
    <row r="122" spans="2:21" ht="14.25" x14ac:dyDescent="0.2">
      <c r="B122" s="8"/>
      <c r="U122" s="9"/>
    </row>
    <row r="123" spans="2:21" ht="14.25" x14ac:dyDescent="0.2">
      <c r="B123" s="8"/>
      <c r="U123" s="9"/>
    </row>
    <row r="124" spans="2:21" ht="14.25" x14ac:dyDescent="0.2">
      <c r="B124" s="8"/>
      <c r="U124" s="9"/>
    </row>
    <row r="125" spans="2:21" ht="14.25" x14ac:dyDescent="0.2">
      <c r="B125" s="8"/>
      <c r="U125" s="9"/>
    </row>
    <row r="126" spans="2:21" ht="14.25" x14ac:dyDescent="0.2">
      <c r="B126" s="8"/>
      <c r="U126" s="9"/>
    </row>
    <row r="127" spans="2:21" ht="14.25" x14ac:dyDescent="0.2">
      <c r="B127" s="8"/>
      <c r="K127" s="471" t="s">
        <v>841</v>
      </c>
      <c r="L127" s="471"/>
      <c r="M127" s="471"/>
      <c r="N127" s="471"/>
      <c r="U127" s="9"/>
    </row>
    <row r="128" spans="2:21" ht="15" x14ac:dyDescent="0.25">
      <c r="B128" s="8"/>
      <c r="K128" s="470" t="str">
        <f>+'Autodiagnóstico '!C595</f>
        <v>RETIRO</v>
      </c>
      <c r="L128" s="470"/>
      <c r="M128" s="470"/>
      <c r="N128" s="470"/>
      <c r="U128" s="9"/>
    </row>
    <row r="129" spans="2:21" ht="14.25" x14ac:dyDescent="0.2">
      <c r="B129" s="8"/>
      <c r="U129" s="9"/>
    </row>
    <row r="130" spans="2:21" ht="14.25" x14ac:dyDescent="0.2">
      <c r="B130" s="8"/>
      <c r="J130" s="7" t="s">
        <v>838</v>
      </c>
      <c r="K130" s="7" t="s">
        <v>831</v>
      </c>
      <c r="L130" s="7" t="s">
        <v>29</v>
      </c>
      <c r="U130" s="9"/>
    </row>
    <row r="131" spans="2:21" ht="14.25" x14ac:dyDescent="0.2">
      <c r="B131" s="8"/>
      <c r="J131" s="7" t="str">
        <f>+'Autodiagnóstico '!E595</f>
        <v>Gestión de la información</v>
      </c>
      <c r="K131" s="7">
        <v>100</v>
      </c>
      <c r="L131" s="21">
        <f>+'Autodiagnóstico '!F595</f>
        <v>80</v>
      </c>
      <c r="U131" s="9"/>
    </row>
    <row r="132" spans="2:21" ht="14.25" x14ac:dyDescent="0.2">
      <c r="B132" s="8"/>
      <c r="J132" s="7" t="str">
        <f>+'Autodiagnóstico '!E600</f>
        <v>Administración del talento humano</v>
      </c>
      <c r="K132" s="7">
        <v>100</v>
      </c>
      <c r="L132" s="21">
        <f>+'Autodiagnóstico '!F600</f>
        <v>20</v>
      </c>
      <c r="U132" s="9"/>
    </row>
    <row r="133" spans="2:21" ht="14.25" x14ac:dyDescent="0.2">
      <c r="B133" s="8"/>
      <c r="J133" s="7" t="str">
        <f>+'Autodiagnóstico '!E610</f>
        <v>Desvinculación asistida</v>
      </c>
      <c r="K133" s="7">
        <v>100</v>
      </c>
      <c r="L133" s="7">
        <f>+'Autodiagnóstico '!F610</f>
        <v>20</v>
      </c>
      <c r="U133" s="9"/>
    </row>
    <row r="134" spans="2:21" ht="14.25" x14ac:dyDescent="0.2">
      <c r="B134" s="8"/>
      <c r="J134" s="7" t="str">
        <f>+'Autodiagnóstico '!E620</f>
        <v>Gestión del conocimiento</v>
      </c>
      <c r="K134" s="7">
        <v>100</v>
      </c>
      <c r="L134" s="7">
        <f>+'Autodiagnóstico '!F620</f>
        <v>50</v>
      </c>
      <c r="U134" s="9"/>
    </row>
    <row r="135" spans="2:21" ht="14.25" x14ac:dyDescent="0.2">
      <c r="B135" s="8"/>
      <c r="U135" s="9"/>
    </row>
    <row r="136" spans="2:21" ht="14.25" x14ac:dyDescent="0.2">
      <c r="B136" s="8"/>
      <c r="U136" s="9"/>
    </row>
    <row r="137" spans="2:21" ht="14.25" x14ac:dyDescent="0.2">
      <c r="B137" s="8"/>
      <c r="U137" s="9"/>
    </row>
    <row r="138" spans="2:21" ht="14.25" x14ac:dyDescent="0.2">
      <c r="B138" s="8"/>
      <c r="U138" s="9"/>
    </row>
    <row r="139" spans="2:21" ht="14.25" x14ac:dyDescent="0.2">
      <c r="B139" s="8"/>
      <c r="U139" s="9"/>
    </row>
    <row r="140" spans="2:21" ht="14.25" x14ac:dyDescent="0.2">
      <c r="B140" s="8"/>
      <c r="U140" s="9"/>
    </row>
    <row r="141" spans="2:21" ht="14.25" x14ac:dyDescent="0.2">
      <c r="B141" s="8"/>
      <c r="U141" s="9"/>
    </row>
    <row r="142" spans="2:21" ht="14.25" x14ac:dyDescent="0.2">
      <c r="B142" s="8"/>
      <c r="U142" s="9"/>
    </row>
    <row r="143" spans="2:21" ht="14.25" x14ac:dyDescent="0.2">
      <c r="B143" s="8"/>
      <c r="U143" s="9"/>
    </row>
    <row r="144" spans="2:21" ht="14.25" x14ac:dyDescent="0.2">
      <c r="B144" s="8"/>
      <c r="U144" s="9"/>
    </row>
    <row r="145" spans="2:21" ht="14.25" x14ac:dyDescent="0.2">
      <c r="B145" s="8"/>
      <c r="U145" s="9"/>
    </row>
    <row r="146" spans="2:21" ht="14.25" x14ac:dyDescent="0.2">
      <c r="B146" s="8"/>
      <c r="U146" s="9"/>
    </row>
    <row r="147" spans="2:21" ht="14.25" x14ac:dyDescent="0.2">
      <c r="B147" s="8"/>
      <c r="U147" s="9"/>
    </row>
    <row r="148" spans="2:21" ht="14.25" x14ac:dyDescent="0.2">
      <c r="B148" s="8"/>
      <c r="U148" s="9"/>
    </row>
    <row r="149" spans="2:21" ht="14.25" x14ac:dyDescent="0.2">
      <c r="B149" s="8"/>
      <c r="U149" s="9"/>
    </row>
    <row r="150" spans="2:21" ht="18" customHeight="1" x14ac:dyDescent="0.25">
      <c r="B150" s="8"/>
      <c r="C150" s="157" t="s">
        <v>842</v>
      </c>
      <c r="D150" s="10"/>
      <c r="E150" s="10"/>
      <c r="F150" s="10"/>
      <c r="G150" s="10"/>
      <c r="H150" s="10"/>
      <c r="I150" s="10"/>
      <c r="J150" s="10"/>
      <c r="K150" s="10"/>
      <c r="L150" s="10"/>
      <c r="M150" s="10"/>
      <c r="N150" s="10"/>
      <c r="O150" s="10"/>
      <c r="P150" s="10"/>
      <c r="Q150" s="10"/>
      <c r="R150" s="10"/>
      <c r="S150" s="10"/>
      <c r="T150" s="10"/>
      <c r="U150" s="9"/>
    </row>
    <row r="151" spans="2:21" ht="14.25" x14ac:dyDescent="0.2">
      <c r="B151" s="8"/>
      <c r="U151" s="9"/>
    </row>
    <row r="152" spans="2:21" ht="14.25" x14ac:dyDescent="0.2">
      <c r="B152" s="8"/>
      <c r="U152" s="9"/>
    </row>
    <row r="153" spans="2:21" ht="14.25" x14ac:dyDescent="0.2">
      <c r="B153" s="8"/>
      <c r="K153" s="471"/>
      <c r="L153" s="471"/>
      <c r="M153" s="471"/>
      <c r="N153" s="471"/>
      <c r="U153" s="9"/>
    </row>
    <row r="154" spans="2:21" ht="14.25" x14ac:dyDescent="0.2">
      <c r="B154" s="8"/>
      <c r="U154" s="9"/>
    </row>
    <row r="155" spans="2:21" ht="14.25" x14ac:dyDescent="0.2">
      <c r="B155" s="8"/>
      <c r="U155" s="9"/>
    </row>
    <row r="156" spans="2:21" ht="14.25" x14ac:dyDescent="0.2">
      <c r="B156" s="8"/>
      <c r="I156" s="7" t="s">
        <v>843</v>
      </c>
      <c r="J156" s="7" t="s">
        <v>844</v>
      </c>
      <c r="K156" s="7" t="s">
        <v>845</v>
      </c>
      <c r="U156" s="9"/>
    </row>
    <row r="157" spans="2:21" ht="14.25" x14ac:dyDescent="0.2">
      <c r="B157" s="8"/>
      <c r="I157" s="26" t="s">
        <v>846</v>
      </c>
      <c r="J157" s="7">
        <v>100</v>
      </c>
      <c r="K157" s="21">
        <f>+'Resultados Rutas'!E11</f>
        <v>77.908396464646472</v>
      </c>
      <c r="U157" s="9"/>
    </row>
    <row r="158" spans="2:21" ht="14.25" x14ac:dyDescent="0.2">
      <c r="B158" s="8"/>
      <c r="I158" s="26" t="s">
        <v>847</v>
      </c>
      <c r="J158" s="7">
        <v>100</v>
      </c>
      <c r="K158" s="21">
        <f>+'Resultados Rutas'!E16</f>
        <v>73.540656075673056</v>
      </c>
      <c r="U158" s="9"/>
    </row>
    <row r="159" spans="2:21" ht="14.25" x14ac:dyDescent="0.2">
      <c r="B159" s="8"/>
      <c r="I159" s="26" t="s">
        <v>848</v>
      </c>
      <c r="J159" s="7">
        <v>100</v>
      </c>
      <c r="K159" s="21">
        <f>+'Resultados Rutas'!E21</f>
        <v>84.024509803921575</v>
      </c>
      <c r="U159" s="9"/>
    </row>
    <row r="160" spans="2:21" ht="14.25" x14ac:dyDescent="0.2">
      <c r="B160" s="8"/>
      <c r="I160" s="26" t="s">
        <v>849</v>
      </c>
      <c r="J160" s="7">
        <v>100</v>
      </c>
      <c r="K160" s="21">
        <f>+'Resultados Rutas'!E24</f>
        <v>74.37882882882883</v>
      </c>
      <c r="U160" s="9"/>
    </row>
    <row r="161" spans="2:21" ht="14.25" x14ac:dyDescent="0.2">
      <c r="B161" s="8"/>
      <c r="I161" s="26" t="s">
        <v>850</v>
      </c>
      <c r="J161" s="7">
        <v>100</v>
      </c>
      <c r="K161" s="21">
        <f>+'Resultados Rutas'!E27</f>
        <v>81.28125</v>
      </c>
      <c r="U161" s="9"/>
    </row>
    <row r="162" spans="2:21" ht="14.25" x14ac:dyDescent="0.2">
      <c r="B162" s="8"/>
      <c r="U162" s="9"/>
    </row>
    <row r="163" spans="2:21" ht="14.25" x14ac:dyDescent="0.2">
      <c r="B163" s="8"/>
      <c r="U163" s="9"/>
    </row>
    <row r="164" spans="2:21" ht="14.25" x14ac:dyDescent="0.2">
      <c r="B164" s="8"/>
      <c r="U164" s="9"/>
    </row>
    <row r="165" spans="2:21" ht="14.25" x14ac:dyDescent="0.2">
      <c r="B165" s="8"/>
      <c r="U165" s="9"/>
    </row>
    <row r="166" spans="2:21" ht="14.25" x14ac:dyDescent="0.2">
      <c r="B166" s="8"/>
      <c r="U166" s="9"/>
    </row>
    <row r="167" spans="2:21" ht="14.25" x14ac:dyDescent="0.2">
      <c r="B167" s="8"/>
      <c r="U167" s="9"/>
    </row>
    <row r="168" spans="2:21" ht="14.25" x14ac:dyDescent="0.2">
      <c r="B168" s="8"/>
      <c r="U168" s="9"/>
    </row>
    <row r="169" spans="2:21" ht="14.25" x14ac:dyDescent="0.2">
      <c r="B169" s="8"/>
      <c r="U169" s="9"/>
    </row>
    <row r="170" spans="2:21" ht="14.25" x14ac:dyDescent="0.2">
      <c r="B170" s="8"/>
      <c r="U170" s="9"/>
    </row>
    <row r="171" spans="2:21" ht="14.25" x14ac:dyDescent="0.2">
      <c r="B171" s="8"/>
      <c r="U171" s="9"/>
    </row>
    <row r="172" spans="2:21" ht="14.25" x14ac:dyDescent="0.2">
      <c r="B172" s="8"/>
      <c r="U172" s="9"/>
    </row>
    <row r="173" spans="2:21" ht="18" x14ac:dyDescent="0.25">
      <c r="B173" s="8"/>
      <c r="C173" s="157" t="s">
        <v>851</v>
      </c>
      <c r="D173" s="10"/>
      <c r="E173" s="10"/>
      <c r="F173" s="10"/>
      <c r="G173" s="10"/>
      <c r="H173" s="10"/>
      <c r="I173" s="10"/>
      <c r="J173" s="10"/>
      <c r="K173" s="10"/>
      <c r="L173" s="10"/>
      <c r="M173" s="10"/>
      <c r="N173" s="10"/>
      <c r="O173" s="10"/>
      <c r="P173" s="10"/>
      <c r="Q173" s="10"/>
      <c r="R173" s="10"/>
      <c r="S173" s="10"/>
      <c r="T173" s="10"/>
      <c r="U173" s="9"/>
    </row>
    <row r="174" spans="2:21" ht="15.75" x14ac:dyDescent="0.25">
      <c r="B174" s="8"/>
      <c r="C174" s="156"/>
      <c r="U174" s="9"/>
    </row>
    <row r="175" spans="2:21" ht="15.75" x14ac:dyDescent="0.25">
      <c r="B175" s="8"/>
      <c r="C175" s="156"/>
      <c r="U175" s="9"/>
    </row>
    <row r="176" spans="2:21" ht="15.75" x14ac:dyDescent="0.25">
      <c r="B176" s="8"/>
      <c r="C176" s="156"/>
      <c r="U176" s="9"/>
    </row>
    <row r="177" spans="2:21" ht="15.75" x14ac:dyDescent="0.25">
      <c r="B177" s="8"/>
      <c r="C177" s="156"/>
      <c r="G177" s="7" t="s">
        <v>852</v>
      </c>
      <c r="H177" s="7" t="s">
        <v>853</v>
      </c>
      <c r="I177" s="7" t="s">
        <v>854</v>
      </c>
      <c r="J177" s="7" t="s">
        <v>855</v>
      </c>
      <c r="U177" s="9"/>
    </row>
    <row r="178" spans="2:21" ht="15.75" x14ac:dyDescent="0.25">
      <c r="B178" s="8"/>
      <c r="C178" s="156"/>
      <c r="G178" s="474" t="s">
        <v>846</v>
      </c>
      <c r="H178" s="26" t="s">
        <v>15</v>
      </c>
      <c r="I178" s="7">
        <v>100</v>
      </c>
      <c r="J178" s="21">
        <f>+'Resultados Rutas'!M11</f>
        <v>83.181818181818187</v>
      </c>
      <c r="U178" s="9"/>
    </row>
    <row r="179" spans="2:21" ht="15.75" x14ac:dyDescent="0.25">
      <c r="B179" s="8"/>
      <c r="C179" s="156"/>
      <c r="G179" s="475"/>
      <c r="H179" s="7" t="s">
        <v>856</v>
      </c>
      <c r="I179" s="7">
        <v>100</v>
      </c>
      <c r="J179" s="21">
        <f>+'Resultados Rutas'!M12</f>
        <v>77.222222222222229</v>
      </c>
      <c r="U179" s="9"/>
    </row>
    <row r="180" spans="2:21" ht="15.75" x14ac:dyDescent="0.25">
      <c r="B180" s="8"/>
      <c r="C180" s="156"/>
      <c r="G180" s="475"/>
      <c r="H180" s="7" t="s">
        <v>17</v>
      </c>
      <c r="I180" s="7">
        <v>100</v>
      </c>
      <c r="J180" s="21">
        <f>+'Resultados Rutas'!M13</f>
        <v>75.775000000000006</v>
      </c>
      <c r="U180" s="9"/>
    </row>
    <row r="181" spans="2:21" ht="15.75" x14ac:dyDescent="0.25">
      <c r="B181" s="8"/>
      <c r="C181" s="156"/>
      <c r="G181" s="475"/>
      <c r="H181" s="7" t="s">
        <v>857</v>
      </c>
      <c r="I181" s="7">
        <v>100</v>
      </c>
      <c r="J181" s="21">
        <f>+'Resultados Rutas'!M14</f>
        <v>75.454545454545453</v>
      </c>
      <c r="U181" s="9"/>
    </row>
    <row r="182" spans="2:21" ht="15.75" x14ac:dyDescent="0.25">
      <c r="B182" s="8"/>
      <c r="C182" s="156"/>
      <c r="G182" s="474" t="s">
        <v>847</v>
      </c>
      <c r="H182" s="7" t="s">
        <v>19</v>
      </c>
      <c r="I182" s="7">
        <v>100</v>
      </c>
      <c r="J182" s="21">
        <f>+'Resultados Rutas'!M16</f>
        <v>70</v>
      </c>
      <c r="U182" s="9"/>
    </row>
    <row r="183" spans="2:21" ht="15.75" x14ac:dyDescent="0.25">
      <c r="B183" s="8"/>
      <c r="C183" s="156"/>
      <c r="G183" s="475"/>
      <c r="H183" s="7" t="s">
        <v>20</v>
      </c>
      <c r="I183" s="7">
        <v>100</v>
      </c>
      <c r="J183" s="21">
        <f>+'Resultados Rutas'!M17</f>
        <v>73.903225806451616</v>
      </c>
      <c r="U183" s="9"/>
    </row>
    <row r="184" spans="2:21" ht="15.75" x14ac:dyDescent="0.25">
      <c r="B184" s="8"/>
      <c r="C184" s="156"/>
      <c r="G184" s="475"/>
      <c r="H184" s="7" t="s">
        <v>21</v>
      </c>
      <c r="I184" s="7">
        <v>100</v>
      </c>
      <c r="J184" s="21">
        <f>+'Resultados Rutas'!M18</f>
        <v>74.473684210526315</v>
      </c>
      <c r="U184" s="9"/>
    </row>
    <row r="185" spans="2:21" ht="15.75" x14ac:dyDescent="0.25">
      <c r="B185" s="8"/>
      <c r="C185" s="156"/>
      <c r="G185" s="475"/>
      <c r="H185" s="7" t="s">
        <v>22</v>
      </c>
      <c r="I185" s="7">
        <v>100</v>
      </c>
      <c r="J185" s="21">
        <f>+'Resultados Rutas'!M19</f>
        <v>75.785714285714292</v>
      </c>
      <c r="U185" s="9"/>
    </row>
    <row r="186" spans="2:21" ht="15.75" x14ac:dyDescent="0.25">
      <c r="B186" s="8"/>
      <c r="C186" s="156"/>
      <c r="G186" s="476" t="s">
        <v>848</v>
      </c>
      <c r="H186" s="7" t="s">
        <v>23</v>
      </c>
      <c r="I186" s="7">
        <v>100</v>
      </c>
      <c r="J186" s="21">
        <f>+'Resultados Rutas'!M21</f>
        <v>82.166666666666671</v>
      </c>
      <c r="U186" s="9"/>
    </row>
    <row r="187" spans="2:21" ht="15.75" x14ac:dyDescent="0.25">
      <c r="B187" s="8"/>
      <c r="C187" s="156"/>
      <c r="G187" s="475"/>
      <c r="H187" s="7" t="s">
        <v>24</v>
      </c>
      <c r="I187" s="7">
        <v>100</v>
      </c>
      <c r="J187" s="21">
        <f>+'Resultados Rutas'!M22</f>
        <v>85.882352941176464</v>
      </c>
      <c r="U187" s="9"/>
    </row>
    <row r="188" spans="2:21" ht="15.75" x14ac:dyDescent="0.25">
      <c r="B188" s="8"/>
      <c r="C188" s="156"/>
      <c r="G188" s="476" t="s">
        <v>858</v>
      </c>
      <c r="H188" s="7" t="s">
        <v>25</v>
      </c>
      <c r="I188" s="7">
        <v>100</v>
      </c>
      <c r="J188" s="21">
        <f>+'Resultados Rutas'!M24</f>
        <v>70.324324324324323</v>
      </c>
      <c r="U188" s="9"/>
    </row>
    <row r="189" spans="2:21" ht="15.75" x14ac:dyDescent="0.25">
      <c r="B189" s="8"/>
      <c r="C189" s="156"/>
      <c r="G189" s="475"/>
      <c r="H189" s="7" t="s">
        <v>859</v>
      </c>
      <c r="I189" s="7">
        <v>100</v>
      </c>
      <c r="J189" s="21">
        <f>+'Resultados Rutas'!M25</f>
        <v>78.433333333333337</v>
      </c>
      <c r="U189" s="9"/>
    </row>
    <row r="190" spans="2:21" ht="15.75" x14ac:dyDescent="0.25">
      <c r="B190" s="8"/>
      <c r="C190" s="156"/>
      <c r="G190" s="7" t="s">
        <v>860</v>
      </c>
      <c r="H190" s="7" t="s">
        <v>861</v>
      </c>
      <c r="I190" s="7">
        <v>100</v>
      </c>
      <c r="J190" s="21">
        <f>+'Resultados Rutas'!M27</f>
        <v>81.28125</v>
      </c>
      <c r="U190" s="9"/>
    </row>
    <row r="191" spans="2:21" ht="15.75" x14ac:dyDescent="0.25">
      <c r="B191" s="8"/>
      <c r="C191" s="156"/>
      <c r="U191" s="9"/>
    </row>
    <row r="192" spans="2:21" ht="15.75" x14ac:dyDescent="0.25">
      <c r="B192" s="8"/>
      <c r="C192" s="156"/>
      <c r="U192" s="9"/>
    </row>
    <row r="193" spans="2:21" ht="15.75" x14ac:dyDescent="0.25">
      <c r="B193" s="8"/>
      <c r="C193" s="156"/>
      <c r="U193" s="9"/>
    </row>
    <row r="194" spans="2:21" ht="14.25" x14ac:dyDescent="0.2">
      <c r="B194" s="8"/>
      <c r="U194" s="9"/>
    </row>
    <row r="195" spans="2:21" ht="14.25" x14ac:dyDescent="0.2">
      <c r="B195" s="8"/>
      <c r="U195" s="9"/>
    </row>
    <row r="196" spans="2:21" ht="14.25" x14ac:dyDescent="0.2">
      <c r="B196" s="8"/>
      <c r="U196" s="9"/>
    </row>
    <row r="197" spans="2:21" ht="14.25" x14ac:dyDescent="0.2">
      <c r="B197" s="8"/>
      <c r="U197" s="9"/>
    </row>
    <row r="198" spans="2:21" ht="15" thickBot="1" x14ac:dyDescent="0.25">
      <c r="B198" s="14"/>
      <c r="C198" s="15"/>
      <c r="D198" s="15"/>
      <c r="E198" s="15"/>
      <c r="F198" s="15"/>
      <c r="G198" s="15"/>
      <c r="H198" s="15"/>
      <c r="I198" s="15"/>
      <c r="J198" s="15"/>
      <c r="K198" s="15"/>
      <c r="L198" s="15"/>
      <c r="M198" s="15"/>
      <c r="N198" s="15"/>
      <c r="O198" s="15"/>
      <c r="P198" s="15"/>
      <c r="Q198" s="15"/>
      <c r="R198" s="15"/>
      <c r="S198" s="15"/>
      <c r="T198" s="15"/>
      <c r="U198" s="16"/>
    </row>
    <row r="199" spans="2:21" ht="14.25" x14ac:dyDescent="0.2"/>
    <row r="200" spans="2:21" ht="14.25" x14ac:dyDescent="0.2"/>
    <row r="201" spans="2:21" ht="14.25" x14ac:dyDescent="0.2"/>
    <row r="202" spans="2:21" ht="14.25" x14ac:dyDescent="0.2">
      <c r="C202" s="17"/>
      <c r="D202" s="18"/>
      <c r="E202" s="18"/>
      <c r="F202" s="18"/>
      <c r="O202" s="19"/>
      <c r="P202" s="20"/>
    </row>
    <row r="203" spans="2:21" ht="14.25" x14ac:dyDescent="0.2">
      <c r="O203" s="19"/>
      <c r="P203" s="20"/>
    </row>
    <row r="204" spans="2:21" ht="14.25" x14ac:dyDescent="0.2">
      <c r="O204" s="19"/>
      <c r="P204" s="20"/>
    </row>
    <row r="205" spans="2:21" ht="14.25" x14ac:dyDescent="0.2"/>
    <row r="206" spans="2:21" ht="18" x14ac:dyDescent="0.25">
      <c r="K206" s="472"/>
      <c r="L206" s="472"/>
      <c r="N206" s="27"/>
      <c r="O206" s="27"/>
      <c r="P206" s="28"/>
      <c r="Q206" s="28"/>
    </row>
    <row r="207" spans="2:21" ht="14.25" x14ac:dyDescent="0.2"/>
    <row r="208" spans="2:21" ht="14.25" x14ac:dyDescent="0.2"/>
    <row r="209" ht="14.25" hidden="1" customHeight="1" x14ac:dyDescent="0.2"/>
    <row r="210" ht="14.25" hidden="1" customHeight="1" x14ac:dyDescent="0.2"/>
    <row r="211" ht="14.25" hidden="1" customHeight="1" x14ac:dyDescent="0.2"/>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dataValidations count="1">
    <dataValidation type="whole" operator="equal" allowBlank="1" showInputMessage="1" showErrorMessage="1" sqref="A1:XFD1048576">
      <formula1>85693214578896500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topLeftCell="A2" zoomScale="80" zoomScaleNormal="80" workbookViewId="0">
      <selection activeCell="M11" sqref="M11"/>
    </sheetView>
  </sheetViews>
  <sheetFormatPr baseColWidth="10" defaultColWidth="0" defaultRowHeight="14.25" zeroHeight="1" x14ac:dyDescent="0.25"/>
  <cols>
    <col min="1" max="1" width="4.42578125" style="34" customWidth="1"/>
    <col min="2" max="3" width="0.85546875" style="34" customWidth="1"/>
    <col min="4" max="4" width="31.7109375" style="34" customWidth="1"/>
    <col min="5" max="5" width="27.42578125" style="34" customWidth="1"/>
    <col min="6" max="6" width="11.42578125" style="34" hidden="1" customWidth="1"/>
    <col min="7" max="12" width="11.42578125" style="34" customWidth="1"/>
    <col min="13" max="13" width="19.85546875" style="34" customWidth="1"/>
    <col min="14" max="15" width="1" style="34" customWidth="1"/>
    <col min="16" max="16" width="11.42578125" style="34" customWidth="1"/>
    <col min="17" max="22" width="0" style="34" hidden="1" customWidth="1"/>
    <col min="23" max="16384" width="11.42578125" style="34" hidden="1"/>
  </cols>
  <sheetData>
    <row r="1" spans="2:16" ht="7.5" customHeight="1" thickBot="1" x14ac:dyDescent="0.3"/>
    <row r="2" spans="2:16" ht="102.75" customHeight="1" x14ac:dyDescent="0.25">
      <c r="B2" s="35"/>
      <c r="C2" s="36"/>
      <c r="D2" s="36"/>
      <c r="E2" s="36"/>
      <c r="F2" s="36"/>
      <c r="G2" s="36"/>
      <c r="H2" s="36"/>
      <c r="I2" s="36"/>
      <c r="J2" s="36"/>
      <c r="K2" s="36"/>
      <c r="L2" s="36"/>
      <c r="M2" s="36"/>
      <c r="N2" s="36"/>
      <c r="O2" s="37"/>
    </row>
    <row r="3" spans="2:16" ht="3.75" customHeight="1" x14ac:dyDescent="0.25">
      <c r="B3" s="38"/>
      <c r="C3" s="39"/>
      <c r="D3" s="40"/>
      <c r="E3" s="40"/>
      <c r="F3" s="40"/>
      <c r="G3" s="40"/>
      <c r="H3" s="40"/>
      <c r="I3" s="40"/>
      <c r="J3" s="40"/>
      <c r="K3" s="40"/>
      <c r="L3" s="40"/>
      <c r="M3" s="40"/>
      <c r="N3" s="41"/>
      <c r="O3" s="42"/>
    </row>
    <row r="4" spans="2:16" ht="27" x14ac:dyDescent="0.25">
      <c r="B4" s="38"/>
      <c r="C4" s="43"/>
      <c r="D4" s="477" t="s">
        <v>862</v>
      </c>
      <c r="E4" s="478"/>
      <c r="F4" s="478"/>
      <c r="G4" s="478"/>
      <c r="H4" s="478"/>
      <c r="I4" s="478"/>
      <c r="J4" s="478"/>
      <c r="K4" s="478"/>
      <c r="L4" s="478"/>
      <c r="M4" s="479"/>
      <c r="N4" s="44"/>
      <c r="O4" s="42"/>
    </row>
    <row r="5" spans="2:16" s="50" customFormat="1" ht="3" customHeight="1" x14ac:dyDescent="0.25">
      <c r="B5" s="45"/>
      <c r="C5" s="46"/>
      <c r="D5" s="47"/>
      <c r="E5" s="47"/>
      <c r="F5" s="47"/>
      <c r="G5" s="47"/>
      <c r="H5" s="47"/>
      <c r="I5" s="47"/>
      <c r="J5" s="47"/>
      <c r="K5" s="47"/>
      <c r="L5" s="47"/>
      <c r="M5" s="47"/>
      <c r="N5" s="48"/>
      <c r="O5" s="49"/>
    </row>
    <row r="6" spans="2:16" ht="9" customHeight="1" x14ac:dyDescent="0.25">
      <c r="B6" s="38"/>
      <c r="D6" s="22"/>
      <c r="E6" s="22"/>
      <c r="F6" s="22"/>
      <c r="G6" s="22"/>
      <c r="H6" s="22"/>
      <c r="I6" s="22"/>
      <c r="J6" s="22"/>
      <c r="K6" s="22"/>
      <c r="L6" s="22"/>
      <c r="M6" s="22"/>
      <c r="N6" s="22"/>
      <c r="O6" s="42"/>
    </row>
    <row r="7" spans="2:16" ht="4.5" customHeight="1" x14ac:dyDescent="0.25">
      <c r="B7" s="38"/>
      <c r="O7" s="42"/>
    </row>
    <row r="8" spans="2:16" ht="4.5" customHeight="1" x14ac:dyDescent="0.25">
      <c r="B8" s="38"/>
      <c r="C8" s="39"/>
      <c r="D8" s="40"/>
      <c r="E8" s="40"/>
      <c r="F8" s="40"/>
      <c r="G8" s="40"/>
      <c r="H8" s="40"/>
      <c r="I8" s="40"/>
      <c r="J8" s="40"/>
      <c r="K8" s="40"/>
      <c r="L8" s="40"/>
      <c r="M8" s="40"/>
      <c r="N8" s="41"/>
      <c r="O8" s="42"/>
    </row>
    <row r="9" spans="2:16" ht="28.5" customHeight="1" x14ac:dyDescent="0.25">
      <c r="B9" s="38"/>
      <c r="C9" s="43"/>
      <c r="D9" s="480" t="s">
        <v>863</v>
      </c>
      <c r="E9" s="480"/>
      <c r="F9" s="480"/>
      <c r="G9" s="480"/>
      <c r="H9" s="480"/>
      <c r="I9" s="480"/>
      <c r="J9" s="480"/>
      <c r="K9" s="480"/>
      <c r="L9" s="480"/>
      <c r="M9" s="480"/>
      <c r="N9" s="51"/>
      <c r="O9" s="42"/>
    </row>
    <row r="10" spans="2:16" ht="5.25" customHeight="1" x14ac:dyDescent="0.25">
      <c r="B10" s="38"/>
      <c r="C10" s="52"/>
      <c r="D10" s="53"/>
      <c r="E10" s="53"/>
      <c r="F10" s="53"/>
      <c r="G10" s="53"/>
      <c r="H10" s="53"/>
      <c r="I10" s="53"/>
      <c r="J10" s="53"/>
      <c r="K10" s="53"/>
      <c r="L10" s="53"/>
      <c r="M10" s="53"/>
      <c r="N10" s="54"/>
      <c r="O10" s="42"/>
    </row>
    <row r="11" spans="2:16" ht="33" customHeight="1" x14ac:dyDescent="0.25">
      <c r="B11" s="38"/>
      <c r="C11" s="43"/>
      <c r="D11" s="481" t="s">
        <v>864</v>
      </c>
      <c r="E11" s="484">
        <f>IF(M11="","",IF(M12="","",IF(M13="","",IF(M14="","",AVERAGE(M11:M14)))))</f>
        <v>77.908396464646472</v>
      </c>
      <c r="F11" s="488" t="s">
        <v>864</v>
      </c>
      <c r="G11" s="486" t="s">
        <v>865</v>
      </c>
      <c r="H11" s="486"/>
      <c r="I11" s="486"/>
      <c r="J11" s="486"/>
      <c r="K11" s="486"/>
      <c r="L11" s="486"/>
      <c r="M11" s="55">
        <f>+'Autodiagnóstico '!U$625</f>
        <v>83.181818181818187</v>
      </c>
      <c r="N11" s="56"/>
      <c r="O11" s="42"/>
    </row>
    <row r="12" spans="2:16" ht="32.25" customHeight="1" x14ac:dyDescent="0.25">
      <c r="B12" s="38"/>
      <c r="C12" s="43"/>
      <c r="D12" s="482"/>
      <c r="E12" s="485"/>
      <c r="F12" s="489"/>
      <c r="G12" s="486" t="s">
        <v>866</v>
      </c>
      <c r="H12" s="486"/>
      <c r="I12" s="486"/>
      <c r="J12" s="486"/>
      <c r="K12" s="486"/>
      <c r="L12" s="486"/>
      <c r="M12" s="55">
        <f>+'Autodiagnóstico '!V$625</f>
        <v>77.222222222222229</v>
      </c>
      <c r="N12" s="56"/>
      <c r="O12" s="42"/>
    </row>
    <row r="13" spans="2:16" ht="30" customHeight="1" x14ac:dyDescent="0.25">
      <c r="B13" s="38"/>
      <c r="C13" s="43"/>
      <c r="D13" s="482"/>
      <c r="E13" s="485"/>
      <c r="F13" s="489"/>
      <c r="G13" s="487" t="s">
        <v>867</v>
      </c>
      <c r="H13" s="487"/>
      <c r="I13" s="487"/>
      <c r="J13" s="487"/>
      <c r="K13" s="487"/>
      <c r="L13" s="487"/>
      <c r="M13" s="55">
        <f>+'Autodiagnóstico '!W$625</f>
        <v>75.775000000000006</v>
      </c>
      <c r="N13" s="56"/>
      <c r="O13" s="42"/>
    </row>
    <row r="14" spans="2:16" ht="30" customHeight="1" x14ac:dyDescent="0.25">
      <c r="B14" s="38"/>
      <c r="C14" s="43"/>
      <c r="D14" s="483"/>
      <c r="E14" s="485"/>
      <c r="F14" s="490"/>
      <c r="G14" s="487" t="s">
        <v>868</v>
      </c>
      <c r="H14" s="487"/>
      <c r="I14" s="487"/>
      <c r="J14" s="487"/>
      <c r="K14" s="487"/>
      <c r="L14" s="487"/>
      <c r="M14" s="55">
        <f>+'Autodiagnóstico '!X$625</f>
        <v>75.454545454545453</v>
      </c>
      <c r="N14" s="56"/>
      <c r="O14" s="42"/>
      <c r="P14" s="192"/>
    </row>
    <row r="15" spans="2:16" ht="5.25" customHeight="1" x14ac:dyDescent="0.25">
      <c r="B15" s="38"/>
      <c r="C15" s="52"/>
      <c r="D15" s="125"/>
      <c r="E15" s="23"/>
      <c r="F15" s="23"/>
      <c r="G15" s="32"/>
      <c r="H15" s="32"/>
      <c r="I15" s="32"/>
      <c r="J15" s="57"/>
      <c r="K15" s="57"/>
      <c r="L15" s="57"/>
      <c r="M15" s="58"/>
      <c r="N15" s="59"/>
      <c r="O15" s="42"/>
    </row>
    <row r="16" spans="2:16" ht="31.5" customHeight="1" x14ac:dyDescent="0.25">
      <c r="B16" s="38"/>
      <c r="C16" s="43"/>
      <c r="D16" s="481" t="s">
        <v>869</v>
      </c>
      <c r="E16" s="484">
        <f>IF(M16="","",IF(M17="","",IF(M18="","",IF(M19="","",AVERAGE(M16:M19)))))</f>
        <v>73.540656075673056</v>
      </c>
      <c r="F16" s="488" t="s">
        <v>870</v>
      </c>
      <c r="G16" s="486" t="s">
        <v>871</v>
      </c>
      <c r="H16" s="486"/>
      <c r="I16" s="486"/>
      <c r="J16" s="486"/>
      <c r="K16" s="486"/>
      <c r="L16" s="486"/>
      <c r="M16" s="55">
        <f>+'Autodiagnóstico '!Y625</f>
        <v>70</v>
      </c>
      <c r="N16" s="60"/>
      <c r="O16" s="42"/>
    </row>
    <row r="17" spans="2:16" ht="35.25" customHeight="1" x14ac:dyDescent="0.25">
      <c r="B17" s="38"/>
      <c r="C17" s="43"/>
      <c r="D17" s="482"/>
      <c r="E17" s="485"/>
      <c r="F17" s="489"/>
      <c r="G17" s="486" t="s">
        <v>872</v>
      </c>
      <c r="H17" s="486"/>
      <c r="I17" s="486"/>
      <c r="J17" s="486"/>
      <c r="K17" s="486"/>
      <c r="L17" s="486"/>
      <c r="M17" s="55">
        <f>+'Autodiagnóstico '!Z625</f>
        <v>73.903225806451616</v>
      </c>
      <c r="N17" s="60"/>
      <c r="O17" s="42"/>
    </row>
    <row r="18" spans="2:16" ht="30" customHeight="1" x14ac:dyDescent="0.25">
      <c r="B18" s="38"/>
      <c r="C18" s="43"/>
      <c r="D18" s="482"/>
      <c r="E18" s="485"/>
      <c r="F18" s="489"/>
      <c r="G18" s="487" t="s">
        <v>873</v>
      </c>
      <c r="H18" s="487"/>
      <c r="I18" s="487"/>
      <c r="J18" s="487"/>
      <c r="K18" s="487"/>
      <c r="L18" s="487"/>
      <c r="M18" s="55">
        <f>+'Autodiagnóstico '!AA625</f>
        <v>74.473684210526315</v>
      </c>
      <c r="N18" s="60"/>
      <c r="O18" s="42"/>
    </row>
    <row r="19" spans="2:16" ht="30" customHeight="1" x14ac:dyDescent="0.25">
      <c r="B19" s="38"/>
      <c r="C19" s="43"/>
      <c r="D19" s="483"/>
      <c r="E19" s="485"/>
      <c r="F19" s="490"/>
      <c r="G19" s="487" t="s">
        <v>874</v>
      </c>
      <c r="H19" s="487"/>
      <c r="I19" s="487"/>
      <c r="J19" s="487"/>
      <c r="K19" s="487"/>
      <c r="L19" s="487"/>
      <c r="M19" s="55">
        <f>+'Autodiagnóstico '!AB625</f>
        <v>75.785714285714292</v>
      </c>
      <c r="N19" s="60"/>
      <c r="O19" s="42"/>
      <c r="P19" s="192"/>
    </row>
    <row r="20" spans="2:16" ht="5.25" customHeight="1" x14ac:dyDescent="0.25">
      <c r="B20" s="38"/>
      <c r="C20" s="52"/>
      <c r="D20" s="125"/>
      <c r="E20" s="23"/>
      <c r="F20" s="23"/>
      <c r="G20" s="32"/>
      <c r="H20" s="32"/>
      <c r="I20" s="32"/>
      <c r="J20" s="57"/>
      <c r="K20" s="57"/>
      <c r="L20" s="57"/>
      <c r="M20" s="58"/>
      <c r="N20" s="59"/>
      <c r="O20" s="42"/>
    </row>
    <row r="21" spans="2:16" ht="36.75" customHeight="1" x14ac:dyDescent="0.25">
      <c r="B21" s="38"/>
      <c r="C21" s="43"/>
      <c r="D21" s="481" t="s">
        <v>875</v>
      </c>
      <c r="E21" s="494">
        <f>IF(M21="","",IF(M22="","",AVERAGE(M21:M22)))</f>
        <v>84.024509803921575</v>
      </c>
      <c r="F21" s="499" t="s">
        <v>875</v>
      </c>
      <c r="G21" s="496" t="s">
        <v>876</v>
      </c>
      <c r="H21" s="497"/>
      <c r="I21" s="497"/>
      <c r="J21" s="497"/>
      <c r="K21" s="497"/>
      <c r="L21" s="498"/>
      <c r="M21" s="55">
        <f>+'Autodiagnóstico '!AC625</f>
        <v>82.166666666666671</v>
      </c>
      <c r="N21" s="60"/>
      <c r="O21" s="42"/>
    </row>
    <row r="22" spans="2:16" ht="36" customHeight="1" x14ac:dyDescent="0.25">
      <c r="B22" s="38"/>
      <c r="C22" s="43"/>
      <c r="D22" s="483"/>
      <c r="E22" s="495"/>
      <c r="F22" s="490"/>
      <c r="G22" s="496" t="s">
        <v>877</v>
      </c>
      <c r="H22" s="497"/>
      <c r="I22" s="497"/>
      <c r="J22" s="497"/>
      <c r="K22" s="497"/>
      <c r="L22" s="498"/>
      <c r="M22" s="55">
        <f>+'Autodiagnóstico '!AD625</f>
        <v>85.882352941176464</v>
      </c>
      <c r="N22" s="60"/>
      <c r="O22" s="42"/>
      <c r="P22"/>
    </row>
    <row r="23" spans="2:16" ht="5.25" customHeight="1" x14ac:dyDescent="0.25">
      <c r="B23" s="38"/>
      <c r="C23" s="52"/>
      <c r="D23" s="125"/>
      <c r="E23" s="23"/>
      <c r="F23" s="23"/>
      <c r="G23" s="180"/>
      <c r="H23" s="180"/>
      <c r="I23" s="180"/>
      <c r="J23" s="181"/>
      <c r="K23" s="181"/>
      <c r="L23" s="181"/>
      <c r="M23" s="58"/>
      <c r="N23" s="59"/>
      <c r="O23" s="42"/>
    </row>
    <row r="24" spans="2:16" ht="39.950000000000003" customHeight="1" x14ac:dyDescent="0.25">
      <c r="B24" s="38"/>
      <c r="C24" s="43"/>
      <c r="D24" s="481" t="s">
        <v>878</v>
      </c>
      <c r="E24" s="494">
        <f>IF(M24="","",IF(M25="","",AVERAGE(M24:M25)))</f>
        <v>74.37882882882883</v>
      </c>
      <c r="F24" s="499" t="s">
        <v>878</v>
      </c>
      <c r="G24" s="496" t="s">
        <v>879</v>
      </c>
      <c r="H24" s="497"/>
      <c r="I24" s="497"/>
      <c r="J24" s="497"/>
      <c r="K24" s="497"/>
      <c r="L24" s="498"/>
      <c r="M24" s="55">
        <f>+'Autodiagnóstico '!AE$625</f>
        <v>70.324324324324323</v>
      </c>
      <c r="N24" s="60"/>
      <c r="O24" s="42"/>
    </row>
    <row r="25" spans="2:16" ht="39.950000000000003" customHeight="1" x14ac:dyDescent="0.25">
      <c r="B25" s="38"/>
      <c r="C25" s="43"/>
      <c r="D25" s="483"/>
      <c r="E25" s="495"/>
      <c r="F25" s="490"/>
      <c r="G25" s="491" t="s">
        <v>880</v>
      </c>
      <c r="H25" s="492"/>
      <c r="I25" s="492"/>
      <c r="J25" s="492"/>
      <c r="K25" s="492"/>
      <c r="L25" s="493"/>
      <c r="M25" s="55">
        <f>+'Autodiagnóstico '!AF$625</f>
        <v>78.433333333333337</v>
      </c>
      <c r="N25" s="60"/>
      <c r="O25" s="42"/>
      <c r="P25" s="61"/>
    </row>
    <row r="26" spans="2:16" ht="5.25" customHeight="1" x14ac:dyDescent="0.25">
      <c r="B26" s="38"/>
      <c r="C26" s="52"/>
      <c r="D26" s="125"/>
      <c r="E26" s="23"/>
      <c r="F26" s="23"/>
      <c r="G26" s="180"/>
      <c r="H26" s="180"/>
      <c r="I26" s="180"/>
      <c r="J26" s="181"/>
      <c r="K26" s="181"/>
      <c r="L26" s="181"/>
      <c r="M26" s="58"/>
      <c r="N26" s="59"/>
      <c r="O26" s="42"/>
    </row>
    <row r="27" spans="2:16" ht="80.25" customHeight="1" x14ac:dyDescent="0.25">
      <c r="B27" s="38"/>
      <c r="C27" s="43"/>
      <c r="D27" s="126" t="s">
        <v>881</v>
      </c>
      <c r="E27" s="97">
        <f>IF(M27="","",M27)</f>
        <v>81.28125</v>
      </c>
      <c r="F27" s="127" t="s">
        <v>882</v>
      </c>
      <c r="G27" s="491" t="s">
        <v>883</v>
      </c>
      <c r="H27" s="492"/>
      <c r="I27" s="492"/>
      <c r="J27" s="492"/>
      <c r="K27" s="492"/>
      <c r="L27" s="493"/>
      <c r="M27" s="55">
        <f>+'Autodiagnóstico '!AG$625</f>
        <v>81.28125</v>
      </c>
      <c r="N27" s="60"/>
      <c r="O27" s="42"/>
    </row>
    <row r="28" spans="2:16" ht="3.75" customHeight="1" x14ac:dyDescent="0.25">
      <c r="B28" s="38"/>
      <c r="C28" s="62"/>
      <c r="D28" s="63"/>
      <c r="E28" s="63"/>
      <c r="F28" s="63"/>
      <c r="G28" s="63"/>
      <c r="H28" s="63"/>
      <c r="I28" s="63"/>
      <c r="J28" s="63"/>
      <c r="K28" s="63"/>
      <c r="L28" s="63"/>
      <c r="M28" s="63"/>
      <c r="N28" s="64"/>
      <c r="O28" s="42"/>
    </row>
    <row r="29" spans="2:16" ht="3.75" customHeight="1" thickBot="1" x14ac:dyDescent="0.3">
      <c r="B29" s="65"/>
      <c r="C29" s="66"/>
      <c r="D29" s="66"/>
      <c r="E29" s="66"/>
      <c r="F29" s="66"/>
      <c r="G29" s="66"/>
      <c r="H29" s="66"/>
      <c r="I29" s="66"/>
      <c r="J29" s="66"/>
      <c r="K29" s="66"/>
      <c r="L29" s="66"/>
      <c r="M29" s="66"/>
      <c r="N29" s="66"/>
      <c r="O29" s="67"/>
    </row>
    <row r="30" spans="2:16" x14ac:dyDescent="0.25"/>
    <row r="31" spans="2:16" ht="16.5" hidden="1" customHeight="1" x14ac:dyDescent="0.25">
      <c r="E31" s="128">
        <f>MIN($E$11:$E$27)</f>
        <v>73.540656075673056</v>
      </c>
    </row>
    <row r="32" spans="2:16" x14ac:dyDescent="0.25"/>
    <row r="33" spans="5:5" hidden="1" x14ac:dyDescent="0.25">
      <c r="E33" s="124"/>
    </row>
  </sheetData>
  <mergeCells count="27">
    <mergeCell ref="G27:L27"/>
    <mergeCell ref="D21:D22"/>
    <mergeCell ref="E21:E22"/>
    <mergeCell ref="G21:L21"/>
    <mergeCell ref="G22:L22"/>
    <mergeCell ref="D24:D25"/>
    <mergeCell ref="E24:E25"/>
    <mergeCell ref="G24:L24"/>
    <mergeCell ref="G25:L25"/>
    <mergeCell ref="F21:F22"/>
    <mergeCell ref="F24:F25"/>
    <mergeCell ref="D16:D19"/>
    <mergeCell ref="E16:E19"/>
    <mergeCell ref="G16:L16"/>
    <mergeCell ref="G17:L17"/>
    <mergeCell ref="G18:L18"/>
    <mergeCell ref="G19:L19"/>
    <mergeCell ref="F16:F19"/>
    <mergeCell ref="D4:M4"/>
    <mergeCell ref="D9:M9"/>
    <mergeCell ref="D11:D14"/>
    <mergeCell ref="E11:E14"/>
    <mergeCell ref="G11:L11"/>
    <mergeCell ref="G12:L12"/>
    <mergeCell ref="G13:L13"/>
    <mergeCell ref="G14:L14"/>
    <mergeCell ref="F11:F14"/>
  </mergeCells>
  <conditionalFormatting sqref="E11:F11 E15:F16 E20:F21 E23:F23 E26:F27 M11:M27">
    <cfRule type="cellIs" dxfId="85" priority="11" operator="between">
      <formula>80.5</formula>
      <formula>100</formula>
    </cfRule>
    <cfRule type="cellIs" dxfId="84" priority="12" operator="between">
      <formula>60.5</formula>
      <formula>80.4</formula>
    </cfRule>
    <cfRule type="cellIs" dxfId="83" priority="13" operator="between">
      <formula>40.5</formula>
      <formula>60.4</formula>
    </cfRule>
    <cfRule type="cellIs" dxfId="82" priority="14" operator="between">
      <formula>20.5</formula>
      <formula>40.4</formula>
    </cfRule>
    <cfRule type="cellIs" dxfId="81" priority="15" operator="between">
      <formula>0.1</formula>
      <formula>20.4</formula>
    </cfRule>
  </conditionalFormatting>
  <conditionalFormatting sqref="E12:E14 E17:E19 E22 E24:E25">
    <cfRule type="cellIs" dxfId="80" priority="6" operator="between">
      <formula>80.5</formula>
      <formula>100</formula>
    </cfRule>
    <cfRule type="cellIs" dxfId="79" priority="7" operator="between">
      <formula>60.5</formula>
      <formula>80.4</formula>
    </cfRule>
    <cfRule type="cellIs" dxfId="78" priority="8" operator="between">
      <formula>40.5</formula>
      <formula>60.4</formula>
    </cfRule>
    <cfRule type="cellIs" dxfId="77" priority="9" operator="between">
      <formula>20.5</formula>
      <formula>40.4</formula>
    </cfRule>
    <cfRule type="cellIs" dxfId="76" priority="10" operator="between">
      <formula>0.1</formula>
      <formula>20.4</formula>
    </cfRule>
  </conditionalFormatting>
  <conditionalFormatting sqref="F24">
    <cfRule type="cellIs" dxfId="75" priority="1" operator="between">
      <formula>80.5</formula>
      <formula>100</formula>
    </cfRule>
    <cfRule type="cellIs" dxfId="74" priority="2" operator="between">
      <formula>60.5</formula>
      <formula>80.4</formula>
    </cfRule>
    <cfRule type="cellIs" dxfId="73" priority="3" operator="between">
      <formula>40.5</formula>
      <formula>60.4</formula>
    </cfRule>
    <cfRule type="cellIs" dxfId="72" priority="4" operator="between">
      <formula>20.5</formula>
      <formula>40.4</formula>
    </cfRule>
    <cfRule type="cellIs" dxfId="71" priority="5" operator="between">
      <formula>0.1</formula>
      <formula>20.4</formula>
    </cfRule>
  </conditionalFormatting>
  <dataValidations count="1">
    <dataValidation type="whole" operator="equal" allowBlank="1" showInputMessage="1" showErrorMessage="1" sqref="A1:XFD1048576">
      <formula1>27253034123005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showGridLines="0" topLeftCell="A2" zoomScale="80" zoomScaleNormal="80" workbookViewId="0">
      <selection activeCell="S10" sqref="S10"/>
    </sheetView>
  </sheetViews>
  <sheetFormatPr baseColWidth="10" defaultColWidth="0" defaultRowHeight="14.25" zeroHeight="1" x14ac:dyDescent="0.25"/>
  <cols>
    <col min="1" max="1" width="1.140625" style="68" customWidth="1"/>
    <col min="2" max="2" width="0.7109375" style="68" customWidth="1"/>
    <col min="3" max="3" width="6" style="68" customWidth="1"/>
    <col min="4" max="4" width="17.85546875" style="68" customWidth="1"/>
    <col min="5" max="5" width="53.85546875" style="68" customWidth="1"/>
    <col min="6" max="6" width="0.7109375" style="68" customWidth="1"/>
    <col min="7" max="7" width="3" style="68" customWidth="1"/>
    <col min="8" max="8" width="106.140625" style="68" hidden="1" customWidth="1"/>
    <col min="9" max="9" width="0.7109375" style="68" customWidth="1"/>
    <col min="10" max="10" width="36" style="68" customWidth="1"/>
    <col min="11" max="11" width="0.7109375" style="68" customWidth="1"/>
    <col min="12" max="12" width="36" style="68" customWidth="1"/>
    <col min="13" max="13" width="0.7109375" style="68" customWidth="1"/>
    <col min="14" max="14" width="36" style="68" customWidth="1"/>
    <col min="15" max="15" width="0.7109375" style="68" customWidth="1"/>
    <col min="16" max="16" width="36" style="68" customWidth="1"/>
    <col min="17" max="17" width="1.140625" style="68" customWidth="1"/>
    <col min="18" max="18" width="3.85546875" style="68" customWidth="1"/>
    <col min="19" max="19" width="1.28515625" style="68" customWidth="1"/>
    <col min="20" max="16384" width="11.42578125" style="68" hidden="1"/>
  </cols>
  <sheetData>
    <row r="1" spans="2:17" ht="8.25" customHeight="1" thickBot="1" x14ac:dyDescent="0.3"/>
    <row r="2" spans="2:17" ht="82.5" customHeight="1" x14ac:dyDescent="0.25">
      <c r="B2" s="158"/>
      <c r="C2" s="159"/>
      <c r="D2" s="159"/>
      <c r="E2" s="159"/>
      <c r="F2" s="159"/>
      <c r="G2" s="159"/>
      <c r="H2" s="159"/>
      <c r="I2" s="159"/>
      <c r="J2" s="159"/>
      <c r="K2" s="159"/>
      <c r="L2" s="159"/>
      <c r="M2" s="159"/>
      <c r="N2" s="159"/>
      <c r="O2" s="159"/>
      <c r="P2" s="159"/>
      <c r="Q2" s="160"/>
    </row>
    <row r="3" spans="2:17" ht="4.5" customHeight="1" x14ac:dyDescent="0.25">
      <c r="B3" s="161"/>
      <c r="Q3" s="162"/>
    </row>
    <row r="4" spans="2:17" ht="34.5" customHeight="1" x14ac:dyDescent="0.25">
      <c r="B4" s="69"/>
      <c r="C4" s="523" t="s">
        <v>884</v>
      </c>
      <c r="D4" s="524"/>
      <c r="E4" s="524"/>
      <c r="F4" s="524"/>
      <c r="G4" s="524"/>
      <c r="H4" s="524"/>
      <c r="I4" s="524"/>
      <c r="J4" s="524"/>
      <c r="K4" s="524"/>
      <c r="L4" s="524"/>
      <c r="M4" s="524"/>
      <c r="N4" s="524"/>
      <c r="O4" s="524"/>
      <c r="P4" s="525"/>
      <c r="Q4" s="70"/>
    </row>
    <row r="5" spans="2:17" ht="5.25" customHeight="1" x14ac:dyDescent="0.25">
      <c r="B5" s="69"/>
      <c r="E5" s="526"/>
      <c r="F5" s="526"/>
      <c r="G5" s="71"/>
      <c r="H5" s="72"/>
      <c r="K5" s="71"/>
      <c r="L5" s="72"/>
      <c r="M5" s="71"/>
      <c r="N5" s="72"/>
      <c r="O5" s="71"/>
      <c r="P5" s="72"/>
      <c r="Q5" s="70"/>
    </row>
    <row r="6" spans="2:17" ht="26.25" customHeight="1" x14ac:dyDescent="0.25">
      <c r="B6" s="69"/>
      <c r="C6" s="527" t="s">
        <v>885</v>
      </c>
      <c r="D6" s="528"/>
      <c r="E6" s="528"/>
      <c r="F6" s="529"/>
      <c r="G6" s="73"/>
      <c r="H6" s="74"/>
      <c r="I6" s="530">
        <v>5</v>
      </c>
      <c r="J6" s="531"/>
      <c r="K6" s="75"/>
      <c r="L6" s="532">
        <v>6</v>
      </c>
      <c r="M6" s="76"/>
      <c r="N6" s="533">
        <v>7</v>
      </c>
      <c r="O6" s="76"/>
      <c r="P6" s="534">
        <v>8</v>
      </c>
      <c r="Q6" s="70"/>
    </row>
    <row r="7" spans="2:17" ht="5.25" customHeight="1" x14ac:dyDescent="0.25">
      <c r="B7" s="69"/>
      <c r="C7" s="77"/>
      <c r="D7" s="77"/>
      <c r="E7" s="503"/>
      <c r="F7" s="503"/>
      <c r="G7" s="73"/>
      <c r="H7" s="74"/>
      <c r="I7" s="530"/>
      <c r="J7" s="531"/>
      <c r="K7" s="75"/>
      <c r="L7" s="532"/>
      <c r="M7" s="76"/>
      <c r="N7" s="533"/>
      <c r="O7" s="76"/>
      <c r="P7" s="534"/>
      <c r="Q7" s="70"/>
    </row>
    <row r="8" spans="2:17" ht="31.5" customHeight="1" x14ac:dyDescent="0.25">
      <c r="B8" s="69"/>
      <c r="C8" s="535">
        <v>1</v>
      </c>
      <c r="D8" s="537" t="s">
        <v>886</v>
      </c>
      <c r="E8" s="539" t="s">
        <v>887</v>
      </c>
      <c r="F8" s="540"/>
      <c r="G8" s="73"/>
      <c r="H8" s="74"/>
      <c r="I8" s="530"/>
      <c r="J8" s="531"/>
      <c r="K8" s="75"/>
      <c r="L8" s="532"/>
      <c r="M8" s="76"/>
      <c r="N8" s="533"/>
      <c r="O8" s="76"/>
      <c r="P8" s="534"/>
      <c r="Q8" s="70"/>
    </row>
    <row r="9" spans="2:17" ht="104.25" customHeight="1" x14ac:dyDescent="0.25">
      <c r="B9" s="69"/>
      <c r="C9" s="536"/>
      <c r="D9" s="538"/>
      <c r="E9" s="541" t="str">
        <f>IF('Resultados Rutas'!E31=0,"",VLOOKUP('Resultados Rutas'!$E$31,'Resultados Rutas'!$E$11:$F$27,2,FALSE))</f>
        <v>RUTA DEL CRECIMIENTO
Liderando talento</v>
      </c>
      <c r="F9" s="542"/>
      <c r="G9" s="73"/>
      <c r="H9" s="74"/>
      <c r="I9" s="505" t="s">
        <v>888</v>
      </c>
      <c r="J9" s="506"/>
      <c r="K9" s="78"/>
      <c r="L9" s="79" t="s">
        <v>889</v>
      </c>
      <c r="M9" s="80"/>
      <c r="N9" s="79" t="s">
        <v>890</v>
      </c>
      <c r="O9" s="80"/>
      <c r="P9" s="79" t="s">
        <v>891</v>
      </c>
      <c r="Q9" s="70"/>
    </row>
    <row r="10" spans="2:17" ht="5.25" customHeight="1" x14ac:dyDescent="0.25">
      <c r="B10" s="69"/>
      <c r="C10" s="77"/>
      <c r="D10" s="77"/>
      <c r="E10" s="503"/>
      <c r="F10" s="503"/>
      <c r="G10" s="73"/>
      <c r="H10" s="74"/>
      <c r="I10" s="507"/>
      <c r="J10" s="508"/>
      <c r="K10" s="78"/>
      <c r="L10" s="513"/>
      <c r="M10" s="80"/>
      <c r="N10" s="513"/>
      <c r="O10" s="80"/>
      <c r="P10" s="513"/>
      <c r="Q10" s="70"/>
    </row>
    <row r="11" spans="2:17" ht="17.25" customHeight="1" x14ac:dyDescent="0.25">
      <c r="B11" s="69"/>
      <c r="C11" s="500">
        <v>2</v>
      </c>
      <c r="D11" s="549" t="s">
        <v>892</v>
      </c>
      <c r="E11" s="539" t="s">
        <v>893</v>
      </c>
      <c r="F11" s="540"/>
      <c r="G11" s="73"/>
      <c r="H11" s="74"/>
      <c r="I11" s="509"/>
      <c r="J11" s="510"/>
      <c r="K11" s="78"/>
      <c r="L11" s="513"/>
      <c r="M11" s="80"/>
      <c r="N11" s="513"/>
      <c r="O11" s="80"/>
      <c r="P11" s="513"/>
      <c r="Q11" s="70"/>
    </row>
    <row r="12" spans="2:17" ht="32.1" customHeight="1" x14ac:dyDescent="0.25">
      <c r="B12" s="69"/>
      <c r="C12" s="501"/>
      <c r="D12" s="550"/>
      <c r="E12" s="552"/>
      <c r="F12" s="553"/>
      <c r="G12" s="73"/>
      <c r="H12" s="74"/>
      <c r="I12" s="509"/>
      <c r="J12" s="510"/>
      <c r="K12" s="78"/>
      <c r="L12" s="513"/>
      <c r="M12" s="80"/>
      <c r="N12" s="513"/>
      <c r="O12" s="80"/>
      <c r="P12" s="513"/>
      <c r="Q12" s="70"/>
    </row>
    <row r="13" spans="2:17" ht="32.1" customHeight="1" x14ac:dyDescent="0.25">
      <c r="B13" s="69"/>
      <c r="C13" s="501"/>
      <c r="D13" s="550"/>
      <c r="E13" s="552"/>
      <c r="F13" s="553"/>
      <c r="G13" s="73"/>
      <c r="H13" s="74"/>
      <c r="I13" s="511"/>
      <c r="J13" s="512"/>
      <c r="K13" s="78"/>
      <c r="L13" s="514"/>
      <c r="M13" s="80"/>
      <c r="N13" s="514"/>
      <c r="O13" s="80"/>
      <c r="P13" s="514"/>
      <c r="Q13" s="70"/>
    </row>
    <row r="14" spans="2:17" ht="32.25" customHeight="1" x14ac:dyDescent="0.25">
      <c r="B14" s="69"/>
      <c r="C14" s="502"/>
      <c r="D14" s="551"/>
      <c r="E14" s="543"/>
      <c r="F14" s="544"/>
      <c r="G14" s="73"/>
      <c r="H14" s="74"/>
      <c r="I14" s="517"/>
      <c r="J14" s="518"/>
      <c r="K14" s="78"/>
      <c r="L14" s="517"/>
      <c r="M14" s="80"/>
      <c r="N14" s="517"/>
      <c r="O14" s="80"/>
      <c r="P14" s="545"/>
      <c r="Q14" s="70"/>
    </row>
    <row r="15" spans="2:17" ht="5.25" customHeight="1" x14ac:dyDescent="0.25">
      <c r="B15" s="69"/>
      <c r="C15" s="77"/>
      <c r="D15" s="77"/>
      <c r="E15" s="503"/>
      <c r="F15" s="503"/>
      <c r="G15" s="73"/>
      <c r="H15" s="74"/>
      <c r="I15" s="509"/>
      <c r="J15" s="510"/>
      <c r="K15" s="78"/>
      <c r="L15" s="509"/>
      <c r="M15" s="80"/>
      <c r="N15" s="509"/>
      <c r="O15" s="80"/>
      <c r="P15" s="546"/>
      <c r="Q15" s="70"/>
    </row>
    <row r="16" spans="2:17" ht="37.5" customHeight="1" x14ac:dyDescent="0.25">
      <c r="B16" s="69"/>
      <c r="C16" s="81">
        <v>3</v>
      </c>
      <c r="D16" s="515" t="s">
        <v>894</v>
      </c>
      <c r="E16" s="515"/>
      <c r="F16" s="516"/>
      <c r="G16" s="73"/>
      <c r="H16" s="74"/>
      <c r="I16" s="509"/>
      <c r="J16" s="510"/>
      <c r="K16" s="78"/>
      <c r="L16" s="509"/>
      <c r="M16" s="80"/>
      <c r="N16" s="509"/>
      <c r="O16" s="80"/>
      <c r="P16" s="546"/>
      <c r="Q16" s="70"/>
    </row>
    <row r="17" spans="2:17" ht="5.25" customHeight="1" x14ac:dyDescent="0.25">
      <c r="B17" s="69"/>
      <c r="C17" s="77"/>
      <c r="D17" s="198"/>
      <c r="E17" s="548"/>
      <c r="F17" s="548"/>
      <c r="G17" s="73"/>
      <c r="H17" s="74"/>
      <c r="I17" s="511"/>
      <c r="J17" s="512"/>
      <c r="K17" s="78"/>
      <c r="L17" s="511"/>
      <c r="M17" s="82"/>
      <c r="N17" s="511"/>
      <c r="O17" s="82"/>
      <c r="P17" s="547"/>
      <c r="Q17" s="70"/>
    </row>
    <row r="18" spans="2:17" ht="37.5" customHeight="1" x14ac:dyDescent="0.25">
      <c r="B18" s="83"/>
      <c r="C18" s="84">
        <v>4</v>
      </c>
      <c r="D18" s="515" t="s">
        <v>895</v>
      </c>
      <c r="E18" s="515"/>
      <c r="F18" s="516"/>
      <c r="G18" s="85"/>
      <c r="H18" s="74"/>
      <c r="I18" s="517"/>
      <c r="J18" s="518"/>
      <c r="K18" s="78"/>
      <c r="L18" s="517"/>
      <c r="M18" s="80"/>
      <c r="N18" s="517"/>
      <c r="O18" s="80"/>
      <c r="P18" s="545"/>
      <c r="Q18" s="70"/>
    </row>
    <row r="19" spans="2:17" ht="5.25" customHeight="1" x14ac:dyDescent="0.25">
      <c r="B19" s="69"/>
      <c r="C19" s="77"/>
      <c r="D19" s="198"/>
      <c r="E19" s="548"/>
      <c r="F19" s="548"/>
      <c r="G19" s="73"/>
      <c r="H19" s="74"/>
      <c r="I19" s="509"/>
      <c r="J19" s="510"/>
      <c r="K19" s="78"/>
      <c r="L19" s="509"/>
      <c r="M19" s="80"/>
      <c r="N19" s="509"/>
      <c r="O19" s="80"/>
      <c r="P19" s="546"/>
      <c r="Q19" s="70"/>
    </row>
    <row r="20" spans="2:17" ht="37.5" customHeight="1" x14ac:dyDescent="0.25">
      <c r="B20" s="83"/>
      <c r="C20" s="86">
        <v>5</v>
      </c>
      <c r="D20" s="515" t="s">
        <v>896</v>
      </c>
      <c r="E20" s="515"/>
      <c r="F20" s="516"/>
      <c r="G20" s="85"/>
      <c r="H20" s="74"/>
      <c r="I20" s="509"/>
      <c r="J20" s="510"/>
      <c r="K20" s="78"/>
      <c r="L20" s="509"/>
      <c r="M20" s="80"/>
      <c r="N20" s="509"/>
      <c r="O20" s="80"/>
      <c r="P20" s="546"/>
      <c r="Q20" s="70"/>
    </row>
    <row r="21" spans="2:17" ht="5.25" customHeight="1" x14ac:dyDescent="0.25">
      <c r="B21" s="69"/>
      <c r="C21" s="77"/>
      <c r="D21" s="198"/>
      <c r="E21" s="548"/>
      <c r="F21" s="548"/>
      <c r="G21" s="73"/>
      <c r="H21" s="74"/>
      <c r="I21" s="511"/>
      <c r="J21" s="512"/>
      <c r="K21" s="78"/>
      <c r="L21" s="511"/>
      <c r="M21" s="82"/>
      <c r="N21" s="511"/>
      <c r="O21" s="82"/>
      <c r="P21" s="547"/>
      <c r="Q21" s="70"/>
    </row>
    <row r="22" spans="2:17" ht="37.5" customHeight="1" x14ac:dyDescent="0.25">
      <c r="B22" s="83"/>
      <c r="C22" s="87">
        <v>6</v>
      </c>
      <c r="D22" s="515" t="s">
        <v>897</v>
      </c>
      <c r="E22" s="515"/>
      <c r="F22" s="516"/>
      <c r="G22" s="85"/>
      <c r="H22" s="74"/>
      <c r="I22" s="517"/>
      <c r="J22" s="518"/>
      <c r="K22" s="78"/>
      <c r="L22" s="517"/>
      <c r="M22" s="80"/>
      <c r="N22" s="517"/>
      <c r="O22" s="80"/>
      <c r="P22" s="545"/>
      <c r="Q22" s="70"/>
    </row>
    <row r="23" spans="2:17" ht="5.25" customHeight="1" x14ac:dyDescent="0.25">
      <c r="B23" s="69"/>
      <c r="C23" s="77"/>
      <c r="D23" s="198"/>
      <c r="E23" s="548"/>
      <c r="F23" s="548"/>
      <c r="G23" s="73"/>
      <c r="H23" s="74"/>
      <c r="I23" s="509"/>
      <c r="J23" s="510"/>
      <c r="K23" s="78"/>
      <c r="L23" s="509"/>
      <c r="M23" s="80"/>
      <c r="N23" s="509"/>
      <c r="O23" s="80"/>
      <c r="P23" s="546"/>
      <c r="Q23" s="70"/>
    </row>
    <row r="24" spans="2:17" ht="37.5" customHeight="1" x14ac:dyDescent="0.25">
      <c r="B24" s="83"/>
      <c r="C24" s="88">
        <v>7</v>
      </c>
      <c r="D24" s="515" t="s">
        <v>898</v>
      </c>
      <c r="E24" s="515"/>
      <c r="F24" s="516"/>
      <c r="G24" s="85"/>
      <c r="H24" s="74"/>
      <c r="I24" s="509"/>
      <c r="J24" s="510"/>
      <c r="K24" s="78"/>
      <c r="L24" s="509"/>
      <c r="M24" s="80"/>
      <c r="N24" s="509"/>
      <c r="O24" s="80"/>
      <c r="P24" s="546"/>
      <c r="Q24" s="70"/>
    </row>
    <row r="25" spans="2:17" ht="5.25" customHeight="1" x14ac:dyDescent="0.25">
      <c r="B25" s="69"/>
      <c r="C25" s="77"/>
      <c r="D25" s="198"/>
      <c r="E25" s="548"/>
      <c r="F25" s="548"/>
      <c r="G25" s="73"/>
      <c r="H25" s="74"/>
      <c r="I25" s="511"/>
      <c r="J25" s="512"/>
      <c r="K25" s="78"/>
      <c r="L25" s="511"/>
      <c r="M25" s="82"/>
      <c r="N25" s="511"/>
      <c r="O25" s="82"/>
      <c r="P25" s="547"/>
      <c r="Q25" s="70"/>
    </row>
    <row r="26" spans="2:17" ht="37.5" customHeight="1" x14ac:dyDescent="0.25">
      <c r="B26" s="83"/>
      <c r="C26" s="89">
        <v>8</v>
      </c>
      <c r="D26" s="515" t="s">
        <v>899</v>
      </c>
      <c r="E26" s="515"/>
      <c r="F26" s="516"/>
      <c r="G26" s="85"/>
      <c r="H26" s="74"/>
      <c r="I26" s="519"/>
      <c r="J26" s="520"/>
      <c r="K26" s="78"/>
      <c r="L26" s="519"/>
      <c r="M26" s="80"/>
      <c r="N26" s="519"/>
      <c r="O26" s="80"/>
      <c r="P26" s="554"/>
      <c r="Q26" s="70"/>
    </row>
    <row r="27" spans="2:17" ht="5.25" customHeight="1" x14ac:dyDescent="0.25">
      <c r="B27" s="69"/>
      <c r="C27" s="77"/>
      <c r="D27" s="198"/>
      <c r="E27" s="548"/>
      <c r="F27" s="548"/>
      <c r="G27" s="73"/>
      <c r="H27" s="74"/>
      <c r="I27" s="519"/>
      <c r="J27" s="520"/>
      <c r="K27" s="78"/>
      <c r="L27" s="519"/>
      <c r="M27" s="80"/>
      <c r="N27" s="519"/>
      <c r="O27" s="80"/>
      <c r="P27" s="554"/>
      <c r="Q27" s="70"/>
    </row>
    <row r="28" spans="2:17" ht="37.5" customHeight="1" x14ac:dyDescent="0.25">
      <c r="B28" s="83"/>
      <c r="C28" s="90">
        <v>9</v>
      </c>
      <c r="D28" s="515" t="s">
        <v>900</v>
      </c>
      <c r="E28" s="515"/>
      <c r="F28" s="516"/>
      <c r="G28" s="85"/>
      <c r="H28" s="74"/>
      <c r="I28" s="521"/>
      <c r="J28" s="522"/>
      <c r="K28" s="78"/>
      <c r="L28" s="521"/>
      <c r="M28" s="80"/>
      <c r="N28" s="521"/>
      <c r="O28" s="80"/>
      <c r="P28" s="555"/>
      <c r="Q28" s="70"/>
    </row>
    <row r="29" spans="2:17" ht="4.5" customHeight="1" thickBot="1" x14ac:dyDescent="0.3">
      <c r="B29" s="91"/>
      <c r="C29" s="92"/>
      <c r="D29" s="92"/>
      <c r="E29" s="92"/>
      <c r="F29" s="92"/>
      <c r="G29" s="93"/>
      <c r="H29" s="92"/>
      <c r="I29" s="93"/>
      <c r="J29" s="93"/>
      <c r="K29" s="93"/>
      <c r="L29" s="92"/>
      <c r="M29" s="93"/>
      <c r="N29" s="92"/>
      <c r="O29" s="93"/>
      <c r="P29" s="92"/>
      <c r="Q29" s="94"/>
    </row>
    <row r="30" spans="2:17" x14ac:dyDescent="0.25"/>
    <row r="35" spans="5:13" ht="3.75" hidden="1" customHeight="1" x14ac:dyDescent="0.25"/>
    <row r="36" spans="5:13" ht="19.5" hidden="1" customHeight="1" x14ac:dyDescent="0.25">
      <c r="H36" s="24" t="s">
        <v>901</v>
      </c>
    </row>
    <row r="37" spans="5:13" ht="19.5" hidden="1" customHeight="1" x14ac:dyDescent="0.25">
      <c r="E37" s="27"/>
      <c r="H37" s="24"/>
      <c r="J37" s="504"/>
      <c r="K37" s="504"/>
      <c r="L37" s="504"/>
      <c r="M37" s="504"/>
    </row>
    <row r="38" spans="5:13" ht="19.5" hidden="1" customHeight="1" x14ac:dyDescent="0.25">
      <c r="H38" s="24"/>
    </row>
    <row r="39" spans="5:13" ht="19.5" hidden="1" customHeight="1" x14ac:dyDescent="0.25">
      <c r="H39" s="24" t="s">
        <v>902</v>
      </c>
    </row>
    <row r="40" spans="5:13" ht="19.5" hidden="1" customHeight="1" x14ac:dyDescent="0.25">
      <c r="H40" s="25" t="s">
        <v>903</v>
      </c>
    </row>
    <row r="41" spans="5:13" ht="19.5" hidden="1" customHeight="1" x14ac:dyDescent="0.25">
      <c r="H41" s="7"/>
      <c r="J41"/>
    </row>
    <row r="42" spans="5:13" ht="19.5" hidden="1" customHeight="1" x14ac:dyDescent="0.2">
      <c r="H42" s="7"/>
    </row>
    <row r="43" spans="5:13" hidden="1" x14ac:dyDescent="0.25">
      <c r="H43" s="29" t="s">
        <v>904</v>
      </c>
    </row>
    <row r="44" spans="5:13" ht="15" hidden="1" customHeight="1" x14ac:dyDescent="0.25">
      <c r="H44" s="29" t="s">
        <v>905</v>
      </c>
    </row>
    <row r="45" spans="5:13" hidden="1" x14ac:dyDescent="0.25">
      <c r="H45" s="30" t="s">
        <v>906</v>
      </c>
    </row>
    <row r="46" spans="5:13" hidden="1" x14ac:dyDescent="0.25">
      <c r="H46" s="30" t="s">
        <v>907</v>
      </c>
    </row>
    <row r="47" spans="5:13" hidden="1" x14ac:dyDescent="0.25">
      <c r="H47" s="29" t="s">
        <v>908</v>
      </c>
    </row>
    <row r="48" spans="5:13" ht="15" hidden="1" customHeight="1" x14ac:dyDescent="0.25">
      <c r="H48" s="29" t="s">
        <v>909</v>
      </c>
    </row>
    <row r="49" spans="8:8" hidden="1" x14ac:dyDescent="0.25">
      <c r="H49" s="30" t="s">
        <v>910</v>
      </c>
    </row>
    <row r="50" spans="8:8" hidden="1" x14ac:dyDescent="0.25">
      <c r="H50" s="30" t="s">
        <v>911</v>
      </c>
    </row>
    <row r="51" spans="8:8" hidden="1" x14ac:dyDescent="0.25">
      <c r="H51" s="33" t="s">
        <v>912</v>
      </c>
    </row>
    <row r="52" spans="8:8" hidden="1" x14ac:dyDescent="0.25">
      <c r="H52" s="33" t="s">
        <v>913</v>
      </c>
    </row>
    <row r="53" spans="8:8" hidden="1" x14ac:dyDescent="0.25">
      <c r="H53" s="31" t="s">
        <v>914</v>
      </c>
    </row>
    <row r="54" spans="8:8" hidden="1" x14ac:dyDescent="0.25">
      <c r="H54" s="31" t="s">
        <v>915</v>
      </c>
    </row>
    <row r="55" spans="8:8" hidden="1" x14ac:dyDescent="0.25">
      <c r="H55" s="31" t="s">
        <v>916</v>
      </c>
    </row>
  </sheetData>
  <mergeCells count="56">
    <mergeCell ref="N26:N28"/>
    <mergeCell ref="P26:P28"/>
    <mergeCell ref="E27:F27"/>
    <mergeCell ref="D28:F28"/>
    <mergeCell ref="N22:N25"/>
    <mergeCell ref="P22:P25"/>
    <mergeCell ref="E23:F23"/>
    <mergeCell ref="D24:F24"/>
    <mergeCell ref="E25:F25"/>
    <mergeCell ref="N18:N21"/>
    <mergeCell ref="P18:P21"/>
    <mergeCell ref="E19:F19"/>
    <mergeCell ref="D20:F20"/>
    <mergeCell ref="E21:F21"/>
    <mergeCell ref="N10:N13"/>
    <mergeCell ref="P10:P13"/>
    <mergeCell ref="E14:F14"/>
    <mergeCell ref="I14:J17"/>
    <mergeCell ref="L14:L17"/>
    <mergeCell ref="N14:N17"/>
    <mergeCell ref="P14:P17"/>
    <mergeCell ref="E15:F15"/>
    <mergeCell ref="D16:F16"/>
    <mergeCell ref="E17:F17"/>
    <mergeCell ref="D11:D14"/>
    <mergeCell ref="E11:F11"/>
    <mergeCell ref="E12:F12"/>
    <mergeCell ref="E13:F13"/>
    <mergeCell ref="C4:P4"/>
    <mergeCell ref="E5:F5"/>
    <mergeCell ref="C6:F6"/>
    <mergeCell ref="I6:J8"/>
    <mergeCell ref="L6:L8"/>
    <mergeCell ref="N6:N8"/>
    <mergeCell ref="P6:P8"/>
    <mergeCell ref="E7:F7"/>
    <mergeCell ref="C8:C9"/>
    <mergeCell ref="D8:D9"/>
    <mergeCell ref="E8:F8"/>
    <mergeCell ref="E9:F9"/>
    <mergeCell ref="C11:C14"/>
    <mergeCell ref="E10:F10"/>
    <mergeCell ref="L37:M37"/>
    <mergeCell ref="J37:K37"/>
    <mergeCell ref="I9:J9"/>
    <mergeCell ref="I10:J13"/>
    <mergeCell ref="L10:L13"/>
    <mergeCell ref="D18:F18"/>
    <mergeCell ref="I18:J21"/>
    <mergeCell ref="L18:L21"/>
    <mergeCell ref="D22:F22"/>
    <mergeCell ref="I22:J25"/>
    <mergeCell ref="L22:L25"/>
    <mergeCell ref="D26:F26"/>
    <mergeCell ref="I26:J28"/>
    <mergeCell ref="L26:L28"/>
  </mergeCells>
  <dataValidations count="5">
    <dataValidation operator="equal" allowBlank="1" showInputMessage="1" showErrorMessage="1" errorTitle="ATENCIÓN" error="No se pueden modificar datos aquí" sqref="H36:H40"/>
    <dataValidation type="whole" operator="equal" allowBlank="1" showErrorMessage="1" errorTitle="ERROR" error="No debe modificar estas celdas" sqref="B16:B28">
      <formula1>457854785458745000</formula1>
    </dataValidation>
    <dataValidation operator="equal" allowBlank="1" showErrorMessage="1" errorTitle="ERROR" error="No debe modificar estas celdas" sqref="I10:R47 H1:XFD1 A1:B1"/>
    <dataValidation type="whole" operator="equal" allowBlank="1" showInputMessage="1" showErrorMessage="1" sqref="C1:G1 A2:XFD9 C10:D1048576 G10:G1048576 E10:F11 E15:F1048576">
      <formula1>27253034123005</formula1>
    </dataValidation>
    <dataValidation type="list" operator="equal" allowBlank="1" showInputMessage="1" showErrorMessage="1" sqref="E12:F12 E13:F13 E14:F14">
      <formula1>$H$43:$H$55</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9"/>
  <sheetViews>
    <sheetView showGridLines="0" zoomScale="85" zoomScaleNormal="85" workbookViewId="0">
      <pane xSplit="8" ySplit="11" topLeftCell="I34" activePane="bottomRight" state="frozen"/>
      <selection pane="topRight" activeCell="I1" sqref="I1"/>
      <selection pane="bottomLeft" activeCell="A12" sqref="A12"/>
      <selection pane="bottomRight" activeCell="F57" sqref="F57"/>
    </sheetView>
  </sheetViews>
  <sheetFormatPr baseColWidth="10" defaultColWidth="0" defaultRowHeight="14.25" zeroHeight="1" x14ac:dyDescent="0.2"/>
  <cols>
    <col min="1" max="1" width="2.28515625" style="7" customWidth="1"/>
    <col min="2" max="2" width="0.85546875" style="7" customWidth="1"/>
    <col min="3" max="3" width="7.140625" style="7" customWidth="1"/>
    <col min="4" max="4" width="15.85546875" style="7" customWidth="1"/>
    <col min="5" max="5" width="5.28515625" style="256" bestFit="1" customWidth="1"/>
    <col min="6" max="6" width="40.85546875" style="7" customWidth="1"/>
    <col min="7" max="7" width="25.85546875" style="7" hidden="1" customWidth="1"/>
    <col min="8" max="8" width="1" style="101" customWidth="1"/>
    <col min="9" max="20" width="12.7109375" style="61" customWidth="1"/>
    <col min="21" max="21" width="18.42578125" style="61" customWidth="1"/>
    <col min="22" max="22" width="0.7109375" style="7" customWidth="1"/>
    <col min="23" max="23" width="11.42578125" style="7" customWidth="1"/>
    <col min="24" max="25" width="0" style="7" hidden="1" customWidth="1"/>
    <col min="26" max="16384" width="11.42578125" style="7" hidden="1"/>
  </cols>
  <sheetData>
    <row r="1" spans="2:22" ht="10.5" customHeight="1" thickBot="1" x14ac:dyDescent="0.25"/>
    <row r="2" spans="2:22" ht="108" customHeight="1" x14ac:dyDescent="0.2">
      <c r="B2" s="4"/>
      <c r="C2" s="5"/>
      <c r="D2" s="5"/>
      <c r="E2" s="260"/>
      <c r="F2" s="5"/>
      <c r="G2" s="5"/>
      <c r="H2" s="237"/>
      <c r="I2" s="98"/>
      <c r="J2" s="98"/>
      <c r="K2" s="98"/>
      <c r="L2" s="98"/>
      <c r="M2" s="98"/>
      <c r="N2" s="98"/>
      <c r="O2" s="98"/>
      <c r="P2" s="98"/>
      <c r="Q2" s="98"/>
      <c r="R2" s="98"/>
      <c r="S2" s="98"/>
      <c r="T2" s="98"/>
      <c r="U2" s="98"/>
      <c r="V2" s="6"/>
    </row>
    <row r="3" spans="2:22" s="61" customFormat="1" ht="6" customHeight="1" x14ac:dyDescent="0.25">
      <c r="B3" s="99"/>
      <c r="E3" s="261"/>
      <c r="H3" s="100"/>
      <c r="V3" s="118"/>
    </row>
    <row r="4" spans="2:22" s="61" customFormat="1" ht="27" x14ac:dyDescent="0.25">
      <c r="B4" s="99"/>
      <c r="C4" s="562" t="s">
        <v>917</v>
      </c>
      <c r="D4" s="562"/>
      <c r="E4" s="562"/>
      <c r="F4" s="563"/>
      <c r="G4" s="563"/>
      <c r="H4" s="563"/>
      <c r="I4" s="563"/>
      <c r="J4" s="563"/>
      <c r="K4" s="563"/>
      <c r="L4" s="563"/>
      <c r="M4" s="563"/>
      <c r="N4" s="563"/>
      <c r="O4" s="563"/>
      <c r="P4" s="563"/>
      <c r="Q4" s="563"/>
      <c r="R4" s="563"/>
      <c r="S4" s="563"/>
      <c r="T4" s="563"/>
      <c r="U4" s="564"/>
      <c r="V4" s="118"/>
    </row>
    <row r="5" spans="2:22" s="61" customFormat="1" ht="5.25" customHeight="1" thickBot="1" x14ac:dyDescent="0.3">
      <c r="B5" s="99"/>
      <c r="C5" s="22"/>
      <c r="D5" s="22"/>
      <c r="E5" s="22"/>
      <c r="H5" s="100"/>
      <c r="U5" s="238"/>
      <c r="V5" s="118"/>
    </row>
    <row r="6" spans="2:22" s="61" customFormat="1" ht="44.25" customHeight="1" x14ac:dyDescent="0.25">
      <c r="B6" s="99"/>
      <c r="C6" s="576" t="s">
        <v>918</v>
      </c>
      <c r="D6" s="577"/>
      <c r="E6" s="578"/>
      <c r="F6" s="578"/>
      <c r="G6" s="579"/>
      <c r="H6" s="102"/>
      <c r="I6" s="570" t="s">
        <v>846</v>
      </c>
      <c r="J6" s="571"/>
      <c r="K6" s="571"/>
      <c r="L6" s="572"/>
      <c r="M6" s="573" t="s">
        <v>847</v>
      </c>
      <c r="N6" s="571"/>
      <c r="O6" s="571"/>
      <c r="P6" s="572"/>
      <c r="Q6" s="574" t="s">
        <v>848</v>
      </c>
      <c r="R6" s="575"/>
      <c r="S6" s="574" t="s">
        <v>849</v>
      </c>
      <c r="T6" s="575"/>
      <c r="U6" s="150" t="s">
        <v>919</v>
      </c>
      <c r="V6" s="118"/>
    </row>
    <row r="7" spans="2:22" s="61" customFormat="1" ht="15.75" hidden="1" customHeight="1" x14ac:dyDescent="0.2">
      <c r="B7" s="99"/>
      <c r="C7" s="580"/>
      <c r="D7" s="581"/>
      <c r="E7" s="581"/>
      <c r="F7" s="581"/>
      <c r="G7" s="582"/>
      <c r="H7" s="102"/>
      <c r="I7" s="103"/>
      <c r="J7" s="104"/>
      <c r="K7" s="104"/>
      <c r="L7" s="105"/>
      <c r="M7" s="106"/>
      <c r="N7" s="104"/>
      <c r="O7" s="104"/>
      <c r="P7" s="105"/>
      <c r="Q7" s="106"/>
      <c r="R7" s="104"/>
      <c r="S7" s="104"/>
      <c r="T7" s="105"/>
      <c r="U7" s="107"/>
      <c r="V7" s="118"/>
    </row>
    <row r="8" spans="2:22" s="61" customFormat="1" ht="51" customHeight="1" thickBot="1" x14ac:dyDescent="0.3">
      <c r="B8" s="99"/>
      <c r="C8" s="583"/>
      <c r="D8" s="584"/>
      <c r="E8" s="584"/>
      <c r="F8" s="584"/>
      <c r="G8" s="585"/>
      <c r="H8" s="102"/>
      <c r="I8" s="108" t="s">
        <v>15</v>
      </c>
      <c r="J8" s="109" t="s">
        <v>16</v>
      </c>
      <c r="K8" s="109" t="s">
        <v>17</v>
      </c>
      <c r="L8" s="110" t="s">
        <v>18</v>
      </c>
      <c r="M8" s="111" t="s">
        <v>19</v>
      </c>
      <c r="N8" s="109" t="s">
        <v>20</v>
      </c>
      <c r="O8" s="109" t="s">
        <v>21</v>
      </c>
      <c r="P8" s="110" t="s">
        <v>22</v>
      </c>
      <c r="Q8" s="111" t="s">
        <v>23</v>
      </c>
      <c r="R8" s="110" t="s">
        <v>24</v>
      </c>
      <c r="S8" s="111" t="s">
        <v>25</v>
      </c>
      <c r="T8" s="110" t="s">
        <v>26</v>
      </c>
      <c r="U8" s="112" t="s">
        <v>27</v>
      </c>
      <c r="V8" s="118"/>
    </row>
    <row r="9" spans="2:22" ht="5.25" customHeight="1" x14ac:dyDescent="0.2">
      <c r="B9" s="8"/>
      <c r="I9" s="7"/>
      <c r="V9" s="118"/>
    </row>
    <row r="10" spans="2:22" ht="32.25" customHeight="1" x14ac:dyDescent="0.2">
      <c r="B10" s="119"/>
      <c r="C10" s="360" t="s">
        <v>920</v>
      </c>
      <c r="D10" s="565"/>
      <c r="E10" s="565"/>
      <c r="F10" s="566"/>
      <c r="G10" s="560" t="s">
        <v>32</v>
      </c>
      <c r="H10" s="113"/>
      <c r="I10" s="196"/>
      <c r="J10" s="95"/>
      <c r="K10" s="95"/>
      <c r="L10" s="95"/>
      <c r="M10" s="95"/>
      <c r="N10" s="95"/>
      <c r="O10" s="95"/>
      <c r="P10" s="95"/>
      <c r="Q10" s="95"/>
      <c r="R10" s="95"/>
      <c r="S10" s="95"/>
      <c r="T10" s="95"/>
      <c r="U10" s="96"/>
      <c r="V10" s="9"/>
    </row>
    <row r="11" spans="2:22" ht="13.5" customHeight="1" x14ac:dyDescent="0.2">
      <c r="B11" s="119"/>
      <c r="C11" s="567"/>
      <c r="D11" s="568"/>
      <c r="E11" s="568"/>
      <c r="F11" s="569"/>
      <c r="G11" s="561"/>
      <c r="H11" s="113"/>
      <c r="I11" s="197"/>
      <c r="J11" s="114"/>
      <c r="K11" s="114"/>
      <c r="L11" s="114"/>
      <c r="M11" s="114"/>
      <c r="N11" s="114"/>
      <c r="O11" s="114"/>
      <c r="P11" s="114"/>
      <c r="Q11" s="114"/>
      <c r="R11" s="114"/>
      <c r="S11" s="114"/>
      <c r="T11" s="114"/>
      <c r="U11" s="123"/>
      <c r="V11" s="9"/>
    </row>
    <row r="12" spans="2:22" ht="51" x14ac:dyDescent="0.2">
      <c r="B12" s="119"/>
      <c r="C12" s="556" t="str">
        <f>+Referencias!C7</f>
        <v>PLANEACIÓN</v>
      </c>
      <c r="D12" s="556" t="str">
        <f>+Referencias!D7</f>
        <v>Conocimiento normativo y del entorno</v>
      </c>
      <c r="E12" s="262">
        <f>+Referencias!E7</f>
        <v>1</v>
      </c>
      <c r="F12" s="259" t="str">
        <f>+Referencias!F7</f>
        <v>Conocer y considerar el propósito, las funciones y el tipo de entidad; conocer su entorno; y vincular la planeación estratégica en los diseños de planeación del área.</v>
      </c>
      <c r="G12" s="254"/>
      <c r="H12" s="115"/>
      <c r="I12" s="163"/>
      <c r="J12" s="163"/>
      <c r="K12" s="163"/>
      <c r="L12" s="163"/>
      <c r="M12" s="163"/>
      <c r="N12" s="163"/>
      <c r="O12" s="163"/>
      <c r="P12" s="163"/>
      <c r="Q12" s="163"/>
      <c r="R12" s="163"/>
      <c r="S12" s="163" t="s">
        <v>921</v>
      </c>
      <c r="T12" s="163" t="s">
        <v>921</v>
      </c>
      <c r="U12" s="163"/>
      <c r="V12" s="120"/>
    </row>
    <row r="13" spans="2:22" ht="25.5" x14ac:dyDescent="0.2">
      <c r="B13" s="119"/>
      <c r="C13" s="557"/>
      <c r="D13" s="557"/>
      <c r="E13" s="262">
        <f>+Referencias!E8</f>
        <v>2</v>
      </c>
      <c r="F13" s="259" t="str">
        <f>+Referencias!F8</f>
        <v xml:space="preserve">Conocer y considerar toda la normatividad aplicable al proceso de TH </v>
      </c>
      <c r="G13" s="254"/>
      <c r="H13" s="115"/>
      <c r="I13" s="163"/>
      <c r="J13" s="163"/>
      <c r="K13" s="163"/>
      <c r="L13" s="163"/>
      <c r="M13" s="163"/>
      <c r="N13" s="163"/>
      <c r="O13" s="163"/>
      <c r="P13" s="163"/>
      <c r="Q13" s="163"/>
      <c r="R13" s="163"/>
      <c r="S13" s="163" t="s">
        <v>921</v>
      </c>
      <c r="T13" s="163" t="s">
        <v>921</v>
      </c>
      <c r="U13" s="163"/>
      <c r="V13" s="120"/>
    </row>
    <row r="14" spans="2:22" ht="51" x14ac:dyDescent="0.2">
      <c r="B14" s="119"/>
      <c r="C14" s="557"/>
      <c r="D14" s="558"/>
      <c r="E14" s="262">
        <f>+Referencias!E9</f>
        <v>3</v>
      </c>
      <c r="F14" s="259" t="str">
        <f>+Referencias!F9</f>
        <v>Conocer y considerar los lineamientos institucionales macro relacionados con la entidad, emitidos por Función Pública, CNSC, ESAP y Presidencia de la República.</v>
      </c>
      <c r="G14" s="254"/>
      <c r="H14" s="115"/>
      <c r="I14" s="163"/>
      <c r="J14" s="163"/>
      <c r="K14" s="163"/>
      <c r="L14" s="163"/>
      <c r="M14" s="163"/>
      <c r="N14" s="163" t="s">
        <v>921</v>
      </c>
      <c r="O14" s="163"/>
      <c r="P14" s="163" t="s">
        <v>921</v>
      </c>
      <c r="Q14" s="163" t="s">
        <v>921</v>
      </c>
      <c r="R14" s="163"/>
      <c r="S14" s="163"/>
      <c r="T14" s="163"/>
      <c r="U14" s="163"/>
      <c r="V14" s="120"/>
    </row>
    <row r="15" spans="2:22" ht="25.5" x14ac:dyDescent="0.2">
      <c r="B15" s="119"/>
      <c r="C15" s="557"/>
      <c r="D15" s="556" t="str">
        <f>+Referencias!D10</f>
        <v>Gestión de la información</v>
      </c>
      <c r="E15" s="262">
        <f>+Referencias!E10</f>
        <v>4</v>
      </c>
      <c r="F15" s="259" t="str">
        <f>+Referencias!F10</f>
        <v>Gestionar la información en el SIGEP (Servidores Públicos)</v>
      </c>
      <c r="G15" s="168"/>
      <c r="H15" s="115"/>
      <c r="I15" s="164"/>
      <c r="J15" s="164"/>
      <c r="K15" s="164"/>
      <c r="L15" s="164"/>
      <c r="M15" s="164"/>
      <c r="N15" s="164"/>
      <c r="O15" s="164"/>
      <c r="P15" s="164"/>
      <c r="Q15" s="164"/>
      <c r="R15" s="164"/>
      <c r="S15" s="163"/>
      <c r="T15" s="164"/>
      <c r="U15" s="164" t="s">
        <v>921</v>
      </c>
      <c r="V15" s="120"/>
    </row>
    <row r="16" spans="2:22" ht="25.5" x14ac:dyDescent="0.2">
      <c r="B16" s="119"/>
      <c r="C16" s="557"/>
      <c r="D16" s="557"/>
      <c r="E16" s="262">
        <f>+Referencias!E11</f>
        <v>5</v>
      </c>
      <c r="F16" s="259" t="str">
        <f>+Referencias!F11</f>
        <v>Gestionar la información en el SIGEP (Contratistas)</v>
      </c>
      <c r="G16" s="254"/>
      <c r="H16" s="115"/>
      <c r="I16" s="163"/>
      <c r="J16" s="163"/>
      <c r="K16" s="163"/>
      <c r="L16" s="163"/>
      <c r="M16" s="163"/>
      <c r="N16" s="163"/>
      <c r="O16" s="163"/>
      <c r="P16" s="163"/>
      <c r="Q16" s="163"/>
      <c r="R16" s="163"/>
      <c r="S16" s="163"/>
      <c r="T16" s="163"/>
      <c r="U16" s="163" t="s">
        <v>921</v>
      </c>
      <c r="V16" s="120"/>
    </row>
    <row r="17" spans="2:23" ht="18.75" x14ac:dyDescent="0.2">
      <c r="B17" s="119"/>
      <c r="C17" s="557"/>
      <c r="D17" s="557"/>
      <c r="E17" s="262">
        <f>+Referencias!E12</f>
        <v>6</v>
      </c>
      <c r="F17" s="259" t="str">
        <f>+Referencias!F12</f>
        <v>Verificar la información cargada en el SIGEP</v>
      </c>
      <c r="G17" s="129"/>
      <c r="H17" s="116"/>
      <c r="I17" s="163"/>
      <c r="J17" s="163"/>
      <c r="K17" s="163"/>
      <c r="L17" s="163"/>
      <c r="M17" s="163"/>
      <c r="N17" s="163"/>
      <c r="O17" s="163"/>
      <c r="P17" s="163"/>
      <c r="Q17" s="163"/>
      <c r="R17" s="163"/>
      <c r="S17" s="163"/>
      <c r="T17" s="163"/>
      <c r="U17" s="163" t="s">
        <v>921</v>
      </c>
      <c r="V17" s="120"/>
    </row>
    <row r="18" spans="2:23" ht="89.25" x14ac:dyDescent="0.25">
      <c r="B18" s="119"/>
      <c r="C18" s="557"/>
      <c r="D18" s="557"/>
      <c r="E18" s="262">
        <f>+Referencias!E13</f>
        <v>7</v>
      </c>
      <c r="F18" s="259" t="str">
        <f>+Referencias!F13</f>
        <v>Contar con un mecanismo de información que permita visualizar en tiempo real la planta de personal y generar reportes, articulado con la nómina o independiente, diferenciando:
- Planta global y planta estructural, por grupos internos de trabajo</v>
      </c>
      <c r="G18" s="129"/>
      <c r="H18" s="116"/>
      <c r="I18" s="163"/>
      <c r="J18" s="163"/>
      <c r="K18" s="163"/>
      <c r="L18" s="163"/>
      <c r="M18" s="163"/>
      <c r="N18" s="163"/>
      <c r="O18" s="163"/>
      <c r="P18" s="163"/>
      <c r="Q18" s="163"/>
      <c r="R18" s="163"/>
      <c r="S18" s="163"/>
      <c r="T18" s="163"/>
      <c r="U18" s="163" t="s">
        <v>921</v>
      </c>
      <c r="V18" s="120"/>
      <c r="W18" s="215"/>
    </row>
    <row r="19" spans="2:23" ht="76.5" x14ac:dyDescent="0.2">
      <c r="B19" s="119"/>
      <c r="C19" s="557"/>
      <c r="D19" s="557"/>
      <c r="E19" s="262">
        <f>+Referencias!E14</f>
        <v>8</v>
      </c>
      <c r="F19" s="259" t="str">
        <f>+Referencias!F14</f>
        <v>Contar con un mecanismo de información que permita visualizar en tiempo real la planta de personal y generar reportes, articulado con la nómina o independiente, diferenciando:
- Tipos de vinculación, nivel, código, grado</v>
      </c>
      <c r="G19" s="129"/>
      <c r="H19" s="116"/>
      <c r="I19" s="163"/>
      <c r="J19" s="163"/>
      <c r="K19" s="163"/>
      <c r="L19" s="163"/>
      <c r="M19" s="163"/>
      <c r="N19" s="163"/>
      <c r="O19" s="163"/>
      <c r="P19" s="163"/>
      <c r="Q19" s="163"/>
      <c r="R19" s="163"/>
      <c r="S19" s="163"/>
      <c r="T19" s="163"/>
      <c r="U19" s="163" t="s">
        <v>921</v>
      </c>
      <c r="V19" s="120"/>
    </row>
    <row r="20" spans="2:23" ht="89.25" x14ac:dyDescent="0.2">
      <c r="B20" s="119"/>
      <c r="C20" s="557"/>
      <c r="D20" s="557"/>
      <c r="E20" s="262">
        <f>+Referencias!E15</f>
        <v>9</v>
      </c>
      <c r="F20" s="259" t="str">
        <f>+Referencias!F15</f>
        <v>Contar con un mecanismo de información que permita visualizar en tiempo real la planta de personal y generar reportes, articulado con la nómina o independiente, diferenciando:
- Antigüedad en el Estado, nivel académico y género</v>
      </c>
      <c r="G20" s="129"/>
      <c r="H20" s="116"/>
      <c r="I20" s="163"/>
      <c r="J20" s="163"/>
      <c r="K20" s="163"/>
      <c r="L20" s="163"/>
      <c r="M20" s="163"/>
      <c r="N20" s="163"/>
      <c r="O20" s="163"/>
      <c r="P20" s="163"/>
      <c r="Q20" s="163"/>
      <c r="R20" s="163"/>
      <c r="S20" s="163"/>
      <c r="T20" s="163"/>
      <c r="U20" s="163" t="s">
        <v>921</v>
      </c>
      <c r="V20" s="120"/>
    </row>
    <row r="21" spans="2:23" ht="89.25" x14ac:dyDescent="0.2">
      <c r="B21" s="119"/>
      <c r="C21" s="557"/>
      <c r="D21" s="557"/>
      <c r="E21" s="262">
        <f>+Referencias!E16</f>
        <v>10</v>
      </c>
      <c r="F21" s="259" t="str">
        <f>+Referencias!F16</f>
        <v>Contar con un mecanismo de información que permita visualizar en tiempo real la planta de personal y generar reportes, articulado con la nómina o independiente, diferenciando:
- Cargos en vacancia definitiva o temporal por niveles</v>
      </c>
      <c r="G21" s="129"/>
      <c r="H21" s="116"/>
      <c r="I21" s="163"/>
      <c r="J21" s="163"/>
      <c r="K21" s="163"/>
      <c r="L21" s="163"/>
      <c r="M21" s="163"/>
      <c r="N21" s="163"/>
      <c r="O21" s="163"/>
      <c r="P21" s="163"/>
      <c r="Q21" s="163"/>
      <c r="R21" s="163"/>
      <c r="S21" s="163"/>
      <c r="T21" s="163"/>
      <c r="U21" s="163" t="s">
        <v>921</v>
      </c>
      <c r="V21" s="120"/>
    </row>
    <row r="22" spans="2:23" ht="76.5" x14ac:dyDescent="0.2">
      <c r="B22" s="119"/>
      <c r="C22" s="557"/>
      <c r="D22" s="557"/>
      <c r="E22" s="262">
        <f>+Referencias!E17</f>
        <v>11</v>
      </c>
      <c r="F22" s="259" t="str">
        <f>+Referencias!F17</f>
        <v>Contar con un mecanismo de información que permita visualizar en tiempo real la planta de personal y generar reportes, articulado con la nómina o independiente, diferenciando:
- Perfiles de Empleos</v>
      </c>
      <c r="G22" s="129"/>
      <c r="H22" s="116"/>
      <c r="I22" s="163"/>
      <c r="J22" s="163"/>
      <c r="K22" s="163"/>
      <c r="L22" s="163"/>
      <c r="M22" s="163"/>
      <c r="N22" s="163"/>
      <c r="O22" s="163"/>
      <c r="P22" s="163"/>
      <c r="Q22" s="163"/>
      <c r="R22" s="163"/>
      <c r="S22" s="163"/>
      <c r="T22" s="163"/>
      <c r="U22" s="163" t="s">
        <v>921</v>
      </c>
      <c r="V22" s="120"/>
    </row>
    <row r="23" spans="2:23" ht="114.75" x14ac:dyDescent="0.2">
      <c r="B23" s="119"/>
      <c r="C23" s="557"/>
      <c r="D23" s="557"/>
      <c r="E23" s="262">
        <f>+Referencias!E18</f>
        <v>12</v>
      </c>
      <c r="F23" s="259" t="str">
        <f>+Referencias!F18</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23" s="129"/>
      <c r="H23" s="116"/>
      <c r="I23" s="163"/>
      <c r="J23" s="163"/>
      <c r="K23" s="163"/>
      <c r="L23" s="163"/>
      <c r="M23" s="163"/>
      <c r="N23" s="163"/>
      <c r="O23" s="163"/>
      <c r="P23" s="163" t="s">
        <v>921</v>
      </c>
      <c r="Q23" s="163"/>
      <c r="R23" s="163"/>
      <c r="S23" s="163"/>
      <c r="T23" s="163"/>
      <c r="U23" s="163" t="s">
        <v>921</v>
      </c>
      <c r="V23" s="120"/>
    </row>
    <row r="24" spans="2:23" ht="229.5" x14ac:dyDescent="0.2">
      <c r="B24" s="119"/>
      <c r="C24" s="557"/>
      <c r="D24" s="558"/>
      <c r="E24" s="262">
        <f>+Referencias!E19</f>
        <v>13</v>
      </c>
      <c r="F24" s="259" t="str">
        <f>+Referencias!F19</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24" s="129"/>
      <c r="H24" s="116"/>
      <c r="I24" s="163"/>
      <c r="J24" s="163"/>
      <c r="K24" s="163"/>
      <c r="L24" s="163"/>
      <c r="M24" s="163"/>
      <c r="N24" s="163"/>
      <c r="O24" s="163"/>
      <c r="P24" s="163"/>
      <c r="Q24" s="163"/>
      <c r="R24" s="163"/>
      <c r="S24" s="163" t="s">
        <v>921</v>
      </c>
      <c r="T24" s="163" t="s">
        <v>921</v>
      </c>
      <c r="U24" s="163" t="s">
        <v>921</v>
      </c>
      <c r="V24" s="120"/>
    </row>
    <row r="25" spans="2:23" ht="25.5" x14ac:dyDescent="0.2">
      <c r="B25" s="119"/>
      <c r="C25" s="557"/>
      <c r="D25" s="556" t="str">
        <f>+Referencias!D20</f>
        <v>Planeación Estratégica</v>
      </c>
      <c r="E25" s="262">
        <f>+Referencias!E20</f>
        <v>14</v>
      </c>
      <c r="F25" s="259" t="str">
        <f>+Referencias!F20</f>
        <v>Diseñar la planeación estratégica del talento humano, que contemple:</v>
      </c>
      <c r="G25" s="129"/>
      <c r="H25" s="116"/>
      <c r="I25" s="163"/>
      <c r="J25" s="163"/>
      <c r="K25" s="163"/>
      <c r="L25" s="163" t="s">
        <v>921</v>
      </c>
      <c r="M25" s="163"/>
      <c r="N25" s="163"/>
      <c r="O25" s="163"/>
      <c r="P25" s="163"/>
      <c r="Q25" s="163"/>
      <c r="R25" s="163"/>
      <c r="S25" s="163" t="s">
        <v>921</v>
      </c>
      <c r="T25" s="163" t="s">
        <v>921</v>
      </c>
      <c r="U25" s="163"/>
      <c r="V25" s="120"/>
    </row>
    <row r="26" spans="2:23" ht="51" x14ac:dyDescent="0.2">
      <c r="B26" s="119"/>
      <c r="C26" s="557"/>
      <c r="D26" s="557"/>
      <c r="E26" s="262" t="str">
        <f>+Referencias!E21</f>
        <v>14A</v>
      </c>
      <c r="F26" s="259" t="str">
        <f>+Referencias!F21</f>
        <v>Plan anual de vacantes y Plan de Previsión de Recursos Humanos que prevea y programe los recursos necesarios para proveer las vacantes mediante concurso</v>
      </c>
      <c r="G26" s="129"/>
      <c r="H26" s="116"/>
      <c r="I26" s="163"/>
      <c r="J26" s="163" t="s">
        <v>921</v>
      </c>
      <c r="K26" s="163"/>
      <c r="L26" s="163"/>
      <c r="M26" s="163"/>
      <c r="N26" s="163"/>
      <c r="O26" s="163"/>
      <c r="P26" s="163"/>
      <c r="Q26" s="163"/>
      <c r="R26" s="163"/>
      <c r="S26" s="163"/>
      <c r="T26" s="163"/>
      <c r="U26" s="163" t="s">
        <v>921</v>
      </c>
      <c r="V26" s="120"/>
    </row>
    <row r="27" spans="2:23" ht="18.75" x14ac:dyDescent="0.2">
      <c r="B27" s="119"/>
      <c r="C27" s="557"/>
      <c r="D27" s="557"/>
      <c r="E27" s="262" t="str">
        <f>+Referencias!E22</f>
        <v>14B</v>
      </c>
      <c r="F27" s="259" t="str">
        <f>+Referencias!F22</f>
        <v>Plan Institucional de Capacitación</v>
      </c>
      <c r="G27" s="129"/>
      <c r="H27" s="116"/>
      <c r="I27" s="163"/>
      <c r="J27" s="163"/>
      <c r="K27" s="163"/>
      <c r="L27" s="163"/>
      <c r="M27" s="163" t="s">
        <v>921</v>
      </c>
      <c r="N27" s="163"/>
      <c r="O27" s="163"/>
      <c r="P27" s="163" t="s">
        <v>921</v>
      </c>
      <c r="Q27" s="163" t="s">
        <v>921</v>
      </c>
      <c r="R27" s="163" t="s">
        <v>921</v>
      </c>
      <c r="S27" s="163"/>
      <c r="T27" s="163"/>
      <c r="U27" s="163"/>
      <c r="V27" s="120"/>
    </row>
    <row r="28" spans="2:23" ht="18.75" x14ac:dyDescent="0.2">
      <c r="B28" s="119"/>
      <c r="C28" s="557"/>
      <c r="D28" s="557"/>
      <c r="E28" s="262" t="str">
        <f>+Referencias!E23</f>
        <v>14C</v>
      </c>
      <c r="F28" s="259" t="str">
        <f>+Referencias!F23</f>
        <v>Plan de bienestar e incentivos</v>
      </c>
      <c r="G28" s="129"/>
      <c r="H28" s="116"/>
      <c r="I28" s="163"/>
      <c r="J28" s="163" t="s">
        <v>921</v>
      </c>
      <c r="K28" s="163" t="s">
        <v>921</v>
      </c>
      <c r="L28" s="163" t="s">
        <v>921</v>
      </c>
      <c r="M28" s="163" t="s">
        <v>921</v>
      </c>
      <c r="N28" s="163" t="s">
        <v>921</v>
      </c>
      <c r="O28" s="163" t="s">
        <v>921</v>
      </c>
      <c r="P28" s="163"/>
      <c r="Q28" s="163"/>
      <c r="R28" s="163"/>
      <c r="S28" s="163"/>
      <c r="T28" s="163"/>
      <c r="U28" s="163"/>
      <c r="V28" s="120"/>
    </row>
    <row r="29" spans="2:23" ht="18.75" x14ac:dyDescent="0.2">
      <c r="B29" s="119"/>
      <c r="C29" s="557"/>
      <c r="D29" s="557"/>
      <c r="E29" s="262" t="str">
        <f>+Referencias!E24</f>
        <v>14D</v>
      </c>
      <c r="F29" s="259" t="str">
        <f>+Referencias!F24</f>
        <v>Plan de seguridad y salud en el trabajo</v>
      </c>
      <c r="G29" s="129"/>
      <c r="H29" s="116"/>
      <c r="I29" s="163" t="s">
        <v>921</v>
      </c>
      <c r="J29" s="163"/>
      <c r="K29" s="163"/>
      <c r="L29" s="163"/>
      <c r="M29" s="163"/>
      <c r="N29" s="163" t="s">
        <v>921</v>
      </c>
      <c r="O29" s="163"/>
      <c r="P29" s="163"/>
      <c r="Q29" s="163"/>
      <c r="R29" s="163"/>
      <c r="S29" s="163"/>
      <c r="T29" s="163"/>
      <c r="U29" s="163"/>
      <c r="V29" s="120"/>
    </row>
    <row r="30" spans="2:23" ht="18.75" x14ac:dyDescent="0.2">
      <c r="B30" s="119"/>
      <c r="C30" s="557"/>
      <c r="D30" s="557"/>
      <c r="E30" s="262" t="str">
        <f>+Referencias!E25</f>
        <v>14E</v>
      </c>
      <c r="F30" s="259" t="str">
        <f>+Referencias!F25</f>
        <v>Monitoreo y seguimiento del SIGEP</v>
      </c>
      <c r="G30" s="129"/>
      <c r="H30" s="116"/>
      <c r="I30" s="163"/>
      <c r="J30" s="163"/>
      <c r="K30" s="163"/>
      <c r="L30" s="163"/>
      <c r="M30" s="163"/>
      <c r="N30" s="163"/>
      <c r="O30" s="163"/>
      <c r="P30" s="163"/>
      <c r="Q30" s="163"/>
      <c r="R30" s="163"/>
      <c r="S30" s="163"/>
      <c r="T30" s="163"/>
      <c r="U30" s="163" t="s">
        <v>921</v>
      </c>
      <c r="V30" s="120"/>
    </row>
    <row r="31" spans="2:23" ht="18.75" x14ac:dyDescent="0.2">
      <c r="B31" s="119"/>
      <c r="C31" s="557"/>
      <c r="D31" s="557"/>
      <c r="E31" s="262" t="str">
        <f>+Referencias!E26</f>
        <v>14F</v>
      </c>
      <c r="F31" s="259" t="str">
        <f>+Referencias!F26</f>
        <v>Evaluación de desempeño</v>
      </c>
      <c r="G31" s="129"/>
      <c r="H31" s="116"/>
      <c r="I31" s="163"/>
      <c r="J31" s="163"/>
      <c r="K31" s="163"/>
      <c r="L31" s="163" t="s">
        <v>921</v>
      </c>
      <c r="M31" s="163" t="s">
        <v>921</v>
      </c>
      <c r="N31" s="163" t="s">
        <v>921</v>
      </c>
      <c r="O31" s="163" t="s">
        <v>921</v>
      </c>
      <c r="P31" s="163"/>
      <c r="Q31" s="163" t="s">
        <v>921</v>
      </c>
      <c r="R31" s="163" t="s">
        <v>921</v>
      </c>
      <c r="S31" s="163" t="s">
        <v>921</v>
      </c>
      <c r="T31" s="163"/>
      <c r="U31" s="163"/>
      <c r="V31" s="120"/>
    </row>
    <row r="32" spans="2:23" ht="51" x14ac:dyDescent="0.2">
      <c r="B32" s="119"/>
      <c r="C32" s="557"/>
      <c r="D32" s="557"/>
      <c r="E32" s="262" t="str">
        <f>+Referencias!E27</f>
        <v>14G</v>
      </c>
      <c r="F32" s="259" t="str">
        <f>+Referencias!F27</f>
        <v>Inducción y reinducción (Se agrega en el Plan Estratégico de Talento Humano, dado que éste contiene al Plan Institucional de Capacitación - Decreto 612 de 2018)</v>
      </c>
      <c r="G32" s="129"/>
      <c r="H32" s="116"/>
      <c r="I32" s="163"/>
      <c r="J32" s="163"/>
      <c r="K32" s="163" t="s">
        <v>921</v>
      </c>
      <c r="L32" s="163"/>
      <c r="M32" s="163"/>
      <c r="N32" s="163" t="s">
        <v>921</v>
      </c>
      <c r="O32" s="163"/>
      <c r="P32" s="163" t="s">
        <v>921</v>
      </c>
      <c r="Q32" s="163"/>
      <c r="R32" s="163" t="s">
        <v>921</v>
      </c>
      <c r="S32" s="163"/>
      <c r="T32" s="163" t="s">
        <v>921</v>
      </c>
      <c r="U32" s="163"/>
      <c r="V32" s="120"/>
    </row>
    <row r="33" spans="2:22" ht="63.75" x14ac:dyDescent="0.2">
      <c r="B33" s="119"/>
      <c r="C33" s="557"/>
      <c r="D33" s="558"/>
      <c r="E33" s="262" t="str">
        <f>+Referencias!E28</f>
        <v>14H</v>
      </c>
      <c r="F33" s="259" t="str">
        <f>+Referencias!F28</f>
        <v>Medición, análisis y mejoramiento del clima organizacional (Se agrega en el Plan estratégico de Talento Humano, dado que éste contiene al Plan de Bienestar y Estímulos - Decreto 612 de 2018)</v>
      </c>
      <c r="G33" s="129"/>
      <c r="H33" s="116"/>
      <c r="I33" s="163" t="s">
        <v>921</v>
      </c>
      <c r="J33" s="163" t="s">
        <v>921</v>
      </c>
      <c r="K33" s="163" t="s">
        <v>921</v>
      </c>
      <c r="L33" s="163"/>
      <c r="M33" s="163" t="s">
        <v>921</v>
      </c>
      <c r="N33" s="163" t="s">
        <v>921</v>
      </c>
      <c r="O33" s="163"/>
      <c r="P33" s="163"/>
      <c r="Q33" s="163"/>
      <c r="R33" s="163"/>
      <c r="S33" s="163"/>
      <c r="T33" s="163"/>
      <c r="U33" s="163"/>
      <c r="V33" s="120"/>
    </row>
    <row r="34" spans="2:22" ht="38.25" x14ac:dyDescent="0.2">
      <c r="B34" s="119"/>
      <c r="C34" s="557"/>
      <c r="D34" s="259" t="str">
        <f>+Referencias!D29</f>
        <v>Manual de funciones y competencias</v>
      </c>
      <c r="E34" s="262">
        <f>+Referencias!E29</f>
        <v>15</v>
      </c>
      <c r="F34" s="259" t="str">
        <f>+Referencias!F29</f>
        <v>Contar con un manual de funciones y competencias ajustado a las directrices vigentes</v>
      </c>
      <c r="G34" s="129"/>
      <c r="H34" s="116"/>
      <c r="I34" s="163"/>
      <c r="J34" s="163"/>
      <c r="K34" s="163"/>
      <c r="L34" s="163"/>
      <c r="M34" s="163"/>
      <c r="N34" s="163"/>
      <c r="O34" s="163"/>
      <c r="P34" s="163"/>
      <c r="Q34" s="163"/>
      <c r="R34" s="163"/>
      <c r="S34" s="163"/>
      <c r="T34" s="163" t="s">
        <v>921</v>
      </c>
      <c r="U34" s="163"/>
      <c r="V34" s="120"/>
    </row>
    <row r="35" spans="2:22" ht="25.5" x14ac:dyDescent="0.2">
      <c r="B35" s="119"/>
      <c r="C35" s="558"/>
      <c r="D35" s="259" t="str">
        <f>+Referencias!D30</f>
        <v>Arreglo institucional</v>
      </c>
      <c r="E35" s="262">
        <f>+Referencias!E30</f>
        <v>16</v>
      </c>
      <c r="F35" s="259" t="str">
        <f>+Referencias!F30</f>
        <v>Contar con un área estratégica para la gerencia del TH</v>
      </c>
      <c r="G35" s="129"/>
      <c r="H35" s="116"/>
      <c r="I35" s="163"/>
      <c r="J35" s="163"/>
      <c r="K35" s="163"/>
      <c r="L35" s="163" t="s">
        <v>921</v>
      </c>
      <c r="M35" s="163" t="s">
        <v>921</v>
      </c>
      <c r="N35" s="163"/>
      <c r="O35" s="163" t="s">
        <v>921</v>
      </c>
      <c r="P35" s="163"/>
      <c r="Q35" s="163"/>
      <c r="R35" s="163"/>
      <c r="S35" s="163"/>
      <c r="T35" s="163"/>
      <c r="U35" s="163"/>
      <c r="V35" s="120"/>
    </row>
    <row r="36" spans="2:22" ht="38.25" x14ac:dyDescent="0.2">
      <c r="B36" s="119"/>
      <c r="C36" s="556" t="str">
        <f>+Referencias!C31</f>
        <v>INGRESO</v>
      </c>
      <c r="D36" s="556" t="str">
        <f>+Referencias!D31</f>
        <v>Provisión del empleo</v>
      </c>
      <c r="E36" s="262">
        <f>+Referencias!E31</f>
        <v>17</v>
      </c>
      <c r="F36" s="259" t="str">
        <f>+Referencias!F31</f>
        <v>Proveer las vacantes definitivas de forma temporal mediante la figura de encargo, eficientemente</v>
      </c>
      <c r="G36" s="129"/>
      <c r="H36" s="116"/>
      <c r="I36" s="163"/>
      <c r="J36" s="163"/>
      <c r="K36" s="163"/>
      <c r="L36" s="163"/>
      <c r="M36" s="163"/>
      <c r="N36" s="163"/>
      <c r="O36" s="163"/>
      <c r="P36" s="163"/>
      <c r="Q36" s="163"/>
      <c r="R36" s="163"/>
      <c r="S36" s="163" t="s">
        <v>921</v>
      </c>
      <c r="T36" s="163" t="s">
        <v>921</v>
      </c>
      <c r="U36" s="163" t="s">
        <v>921</v>
      </c>
      <c r="V36" s="120"/>
    </row>
    <row r="37" spans="2:22" ht="25.5" x14ac:dyDescent="0.2">
      <c r="B37" s="119"/>
      <c r="C37" s="557"/>
      <c r="D37" s="557"/>
      <c r="E37" s="262">
        <f>+Referencias!E32</f>
        <v>18</v>
      </c>
      <c r="F37" s="259" t="str">
        <f>+Referencias!F32</f>
        <v>Proveer las vacantes definitivas oportunamente, de acuerdo con el Plan Anual de Vacantes</v>
      </c>
      <c r="G37" s="129"/>
      <c r="H37" s="116"/>
      <c r="I37" s="163"/>
      <c r="J37" s="163"/>
      <c r="K37" s="163"/>
      <c r="L37" s="163"/>
      <c r="M37" s="163"/>
      <c r="N37" s="163"/>
      <c r="O37" s="163"/>
      <c r="P37" s="163"/>
      <c r="Q37" s="163"/>
      <c r="R37" s="163"/>
      <c r="S37" s="163" t="s">
        <v>921</v>
      </c>
      <c r="T37" s="163" t="s">
        <v>921</v>
      </c>
      <c r="U37" s="163" t="s">
        <v>921</v>
      </c>
      <c r="V37" s="120"/>
    </row>
    <row r="38" spans="2:22" ht="38.25" x14ac:dyDescent="0.2">
      <c r="B38" s="119"/>
      <c r="C38" s="557"/>
      <c r="D38" s="557"/>
      <c r="E38" s="262">
        <f>+Referencias!E33</f>
        <v>19</v>
      </c>
      <c r="F38" s="259" t="str">
        <f>+Referencias!F33</f>
        <v>Proveer las vacantes definitivas temporalmente mediante nombramientos provisionales, eficientemente</v>
      </c>
      <c r="G38" s="129"/>
      <c r="H38" s="116"/>
      <c r="I38" s="163"/>
      <c r="J38" s="163"/>
      <c r="K38" s="163"/>
      <c r="L38" s="163"/>
      <c r="M38" s="163"/>
      <c r="N38" s="163"/>
      <c r="O38" s="163"/>
      <c r="P38" s="163"/>
      <c r="Q38" s="163"/>
      <c r="R38" s="163"/>
      <c r="S38" s="163" t="s">
        <v>921</v>
      </c>
      <c r="T38" s="163" t="s">
        <v>921</v>
      </c>
      <c r="U38" s="163" t="s">
        <v>921</v>
      </c>
      <c r="V38" s="120"/>
    </row>
    <row r="39" spans="2:22" ht="25.5" x14ac:dyDescent="0.2">
      <c r="B39" s="119"/>
      <c r="C39" s="557"/>
      <c r="D39" s="557"/>
      <c r="E39" s="262">
        <f>+Referencias!E34</f>
        <v>20</v>
      </c>
      <c r="F39" s="259" t="str">
        <f>+Referencias!F34</f>
        <v>Contar con las listas de elegibles vigentes en su entidad hasta su vencimiento</v>
      </c>
      <c r="G39" s="129"/>
      <c r="H39" s="116"/>
      <c r="I39" s="163"/>
      <c r="J39" s="163"/>
      <c r="K39" s="163"/>
      <c r="L39" s="163"/>
      <c r="M39" s="163"/>
      <c r="N39" s="163"/>
      <c r="O39" s="163"/>
      <c r="P39" s="163"/>
      <c r="Q39" s="163"/>
      <c r="R39" s="163"/>
      <c r="S39" s="163" t="s">
        <v>921</v>
      </c>
      <c r="T39" s="163"/>
      <c r="U39" s="163" t="s">
        <v>921</v>
      </c>
      <c r="V39" s="120"/>
    </row>
    <row r="40" spans="2:22" ht="38.25" x14ac:dyDescent="0.2">
      <c r="B40" s="119"/>
      <c r="C40" s="557"/>
      <c r="D40" s="558"/>
      <c r="E40" s="262">
        <f>+Referencias!E35</f>
        <v>21</v>
      </c>
      <c r="F40" s="259" t="str">
        <f>+Referencias!F35</f>
        <v>Contar con mecanismos para verificar si existen servidores de carrera administrativa con derecho preferencial para ser encargados</v>
      </c>
      <c r="G40" s="129"/>
      <c r="H40" s="116"/>
      <c r="I40" s="163"/>
      <c r="J40" s="163"/>
      <c r="K40" s="163" t="s">
        <v>921</v>
      </c>
      <c r="L40" s="163"/>
      <c r="M40" s="163"/>
      <c r="N40" s="163" t="s">
        <v>921</v>
      </c>
      <c r="O40" s="163"/>
      <c r="P40" s="163"/>
      <c r="Q40" s="163"/>
      <c r="R40" s="163"/>
      <c r="S40" s="163"/>
      <c r="T40" s="163"/>
      <c r="U40" s="163" t="s">
        <v>921</v>
      </c>
      <c r="V40" s="120"/>
    </row>
    <row r="41" spans="2:22" ht="25.5" x14ac:dyDescent="0.2">
      <c r="B41" s="119"/>
      <c r="C41" s="557"/>
      <c r="D41" s="556" t="str">
        <f>+Referencias!D36</f>
        <v>Gestión de la información</v>
      </c>
      <c r="E41" s="262">
        <f>+Referencias!E36</f>
        <v>22</v>
      </c>
      <c r="F41" s="259" t="str">
        <f>+Referencias!F36</f>
        <v>Contar con la trazabilidad electrónica o física de la historia laboral de cada servidor</v>
      </c>
      <c r="G41" s="129"/>
      <c r="H41" s="116"/>
      <c r="I41" s="163"/>
      <c r="J41" s="163"/>
      <c r="K41" s="163"/>
      <c r="L41" s="163"/>
      <c r="M41" s="163"/>
      <c r="N41" s="163"/>
      <c r="O41" s="163"/>
      <c r="P41" s="163"/>
      <c r="Q41" s="163"/>
      <c r="R41" s="163"/>
      <c r="S41" s="163"/>
      <c r="T41" s="163"/>
      <c r="U41" s="163" t="s">
        <v>921</v>
      </c>
      <c r="V41" s="120"/>
    </row>
    <row r="42" spans="2:22" ht="38.25" x14ac:dyDescent="0.2">
      <c r="B42" s="119"/>
      <c r="C42" s="557"/>
      <c r="D42" s="557"/>
      <c r="E42" s="262">
        <f>+Referencias!E37</f>
        <v>23</v>
      </c>
      <c r="F42" s="259" t="str">
        <f>+Referencias!F37</f>
        <v>Registrar y analizar las vacantes y los tiempos de cubrimiento, especialmente de los gerentes públicos</v>
      </c>
      <c r="G42" s="129"/>
      <c r="H42" s="116"/>
      <c r="I42" s="163"/>
      <c r="J42" s="163" t="s">
        <v>921</v>
      </c>
      <c r="K42" s="163" t="s">
        <v>921</v>
      </c>
      <c r="L42" s="163"/>
      <c r="M42" s="163"/>
      <c r="N42" s="163"/>
      <c r="O42" s="163"/>
      <c r="P42" s="163"/>
      <c r="Q42" s="163"/>
      <c r="R42" s="163"/>
      <c r="S42" s="265"/>
      <c r="T42" s="265"/>
      <c r="U42" s="265" t="s">
        <v>921</v>
      </c>
      <c r="V42" s="120"/>
    </row>
    <row r="43" spans="2:22" ht="76.5" x14ac:dyDescent="0.2">
      <c r="B43" s="119"/>
      <c r="C43" s="557"/>
      <c r="D43" s="558"/>
      <c r="E43" s="262">
        <f>+Referencias!E38</f>
        <v>24</v>
      </c>
      <c r="F43" s="259" t="str">
        <f>+Referencias!F38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43" s="129"/>
      <c r="H43" s="116"/>
      <c r="I43" s="163"/>
      <c r="J43" s="163"/>
      <c r="K43" s="163"/>
      <c r="L43" s="163"/>
      <c r="M43" s="163"/>
      <c r="N43" s="163"/>
      <c r="O43" s="163"/>
      <c r="P43" s="163"/>
      <c r="Q43" s="163"/>
      <c r="R43" s="163"/>
      <c r="S43" s="163" t="s">
        <v>921</v>
      </c>
      <c r="T43" s="163" t="s">
        <v>921</v>
      </c>
      <c r="U43" s="163" t="s">
        <v>921</v>
      </c>
      <c r="V43" s="120"/>
    </row>
    <row r="44" spans="2:22" ht="51" x14ac:dyDescent="0.2">
      <c r="B44" s="119"/>
      <c r="C44" s="557"/>
      <c r="D44" s="556" t="str">
        <f>+Referencias!D39</f>
        <v>Meritocracia</v>
      </c>
      <c r="E44" s="262">
        <f>+Referencias!E39</f>
        <v>25</v>
      </c>
      <c r="F44" s="259" t="str">
        <f>+Referencias!F39</f>
        <v>Contar con mecanismos para evaluar competencias para los candidatos a cubrir vacantes temporales o de libre nombramiento y remoción.</v>
      </c>
      <c r="G44" s="129"/>
      <c r="H44" s="130"/>
      <c r="I44" s="163"/>
      <c r="J44" s="163"/>
      <c r="K44" s="163" t="s">
        <v>921</v>
      </c>
      <c r="L44" s="163"/>
      <c r="M44" s="163"/>
      <c r="N44" s="163"/>
      <c r="O44" s="163"/>
      <c r="P44" s="163" t="s">
        <v>921</v>
      </c>
      <c r="Q44" s="163"/>
      <c r="R44" s="163"/>
      <c r="S44" s="265"/>
      <c r="T44" s="265" t="s">
        <v>921</v>
      </c>
      <c r="U44" s="163"/>
      <c r="V44" s="120"/>
    </row>
    <row r="45" spans="2:22" ht="38.25" x14ac:dyDescent="0.2">
      <c r="B45" s="119"/>
      <c r="C45" s="557"/>
      <c r="D45" s="558"/>
      <c r="E45" s="262">
        <f>+Referencias!E40</f>
        <v>26</v>
      </c>
      <c r="F45" s="259" t="str">
        <f>+Referencias!F40</f>
        <v xml:space="preserve">Enviar oportunamente las solicitudes de inscripción o de actualización en carrera administrativa a la CNSC </v>
      </c>
      <c r="G45" s="129"/>
      <c r="H45" s="116"/>
      <c r="I45" s="163"/>
      <c r="J45" s="163"/>
      <c r="K45" s="163"/>
      <c r="L45" s="163"/>
      <c r="M45" s="163"/>
      <c r="N45" s="163"/>
      <c r="O45" s="163"/>
      <c r="P45" s="163"/>
      <c r="Q45" s="163"/>
      <c r="R45" s="163"/>
      <c r="S45" s="163" t="s">
        <v>921</v>
      </c>
      <c r="T45" s="163" t="s">
        <v>921</v>
      </c>
      <c r="U45" s="163"/>
      <c r="V45" s="120"/>
    </row>
    <row r="46" spans="2:22" ht="51" x14ac:dyDescent="0.2">
      <c r="B46" s="119"/>
      <c r="C46" s="557"/>
      <c r="D46" s="259" t="str">
        <f>+Referencias!D41</f>
        <v>Gestión del desempeño</v>
      </c>
      <c r="E46" s="262">
        <f>+Referencias!E41</f>
        <v>27</v>
      </c>
      <c r="F46" s="259" t="str">
        <f>+Referencias!F41</f>
        <v>Verificar que se realice adecuadamente la evaluación de periodo de prueba a los servidores nuevos de carrera administrativa, de acuerdo con la normatividad vigente</v>
      </c>
      <c r="G46" s="129"/>
      <c r="H46" s="116"/>
      <c r="I46" s="163"/>
      <c r="J46" s="163"/>
      <c r="K46" s="163"/>
      <c r="L46" s="163"/>
      <c r="M46" s="163"/>
      <c r="N46" s="163"/>
      <c r="O46" s="163"/>
      <c r="P46" s="163"/>
      <c r="Q46" s="163"/>
      <c r="R46" s="163"/>
      <c r="S46" s="163" t="s">
        <v>921</v>
      </c>
      <c r="T46" s="163"/>
      <c r="U46" s="163"/>
      <c r="V46" s="120"/>
    </row>
    <row r="47" spans="2:22" ht="25.5" x14ac:dyDescent="0.2">
      <c r="B47" s="119"/>
      <c r="C47" s="557"/>
      <c r="D47" s="259" t="str">
        <f>+Referencias!D42</f>
        <v>Conocimiento institucional</v>
      </c>
      <c r="E47" s="262">
        <f>+Referencias!E42</f>
        <v>28</v>
      </c>
      <c r="F47" s="259" t="str">
        <f>+Referencias!F42</f>
        <v>Realizar inducción a todo servidor público que se vincule a la entidad</v>
      </c>
      <c r="G47" s="129"/>
      <c r="H47" s="116"/>
      <c r="I47" s="163"/>
      <c r="J47" s="163"/>
      <c r="K47" s="163"/>
      <c r="L47" s="163"/>
      <c r="M47" s="163"/>
      <c r="N47" s="163" t="s">
        <v>921</v>
      </c>
      <c r="O47" s="163"/>
      <c r="P47" s="163" t="s">
        <v>921</v>
      </c>
      <c r="Q47" s="163" t="s">
        <v>921</v>
      </c>
      <c r="R47" s="163" t="s">
        <v>921</v>
      </c>
      <c r="S47" s="163"/>
      <c r="T47" s="163"/>
      <c r="U47" s="163"/>
      <c r="V47" s="120"/>
    </row>
    <row r="48" spans="2:22" ht="51" x14ac:dyDescent="0.2">
      <c r="B48" s="119"/>
      <c r="C48" s="558"/>
      <c r="D48" s="259" t="str">
        <f>+Referencias!D43</f>
        <v>Inclusión</v>
      </c>
      <c r="E48" s="262">
        <f>+Referencias!E43</f>
        <v>29</v>
      </c>
      <c r="F48" s="259" t="str">
        <f>+Referencias!F43</f>
        <v>Cumplimiento del Decreto 2011 de 2017 relacionado con el porcentaje de vinculación de personas con discapacidad en la planta de empleos de la entidad</v>
      </c>
      <c r="G48" s="129"/>
      <c r="H48" s="116"/>
      <c r="I48" s="163"/>
      <c r="J48" s="163"/>
      <c r="K48" s="163"/>
      <c r="L48" s="163"/>
      <c r="M48" s="163"/>
      <c r="N48" s="163" t="s">
        <v>921</v>
      </c>
      <c r="O48" s="163"/>
      <c r="P48" s="163"/>
      <c r="Q48" s="163"/>
      <c r="R48" s="163" t="s">
        <v>921</v>
      </c>
      <c r="S48" s="163"/>
      <c r="T48" s="163" t="s">
        <v>921</v>
      </c>
      <c r="U48" s="163" t="s">
        <v>921</v>
      </c>
      <c r="V48" s="120"/>
    </row>
    <row r="49" spans="2:22" ht="25.5" x14ac:dyDescent="0.2">
      <c r="B49" s="119"/>
      <c r="C49" s="556" t="str">
        <f>+Referencias!C44</f>
        <v>DESARROLLO</v>
      </c>
      <c r="D49" s="259" t="str">
        <f>+Referencias!D44</f>
        <v>Conocimiento institucional</v>
      </c>
      <c r="E49" s="262">
        <f>+Referencias!E44</f>
        <v>30</v>
      </c>
      <c r="F49" s="259" t="str">
        <f>+Referencias!F44</f>
        <v>Realizar reinducción a todos los servidores máximo cada dos años</v>
      </c>
      <c r="G49" s="129"/>
      <c r="H49" s="116"/>
      <c r="I49" s="163"/>
      <c r="J49" s="163"/>
      <c r="K49" s="163" t="s">
        <v>921</v>
      </c>
      <c r="L49" s="163"/>
      <c r="M49" s="163"/>
      <c r="N49" s="163" t="s">
        <v>921</v>
      </c>
      <c r="O49" s="163"/>
      <c r="P49" s="163" t="s">
        <v>921</v>
      </c>
      <c r="Q49" s="163" t="s">
        <v>921</v>
      </c>
      <c r="R49" s="163" t="s">
        <v>921</v>
      </c>
      <c r="S49" s="163"/>
      <c r="T49" s="163"/>
      <c r="U49" s="163"/>
      <c r="V49" s="120"/>
    </row>
    <row r="50" spans="2:22" ht="38.25" x14ac:dyDescent="0.2">
      <c r="B50" s="119"/>
      <c r="C50" s="557"/>
      <c r="D50" s="556" t="str">
        <f>+Referencias!D45</f>
        <v>Gestión de la información</v>
      </c>
      <c r="E50" s="262">
        <f>+Referencias!E45</f>
        <v>31</v>
      </c>
      <c r="F50" s="259" t="str">
        <f>+Referencias!F45</f>
        <v>Llevar registros apropiados del número de gerentes públicos que hay en la entidad, así como de su movilidad</v>
      </c>
      <c r="G50" s="129"/>
      <c r="H50" s="116"/>
      <c r="I50" s="163"/>
      <c r="J50" s="163"/>
      <c r="K50" s="163"/>
      <c r="L50" s="163"/>
      <c r="M50" s="163"/>
      <c r="N50" s="163"/>
      <c r="O50" s="163"/>
      <c r="P50" s="163"/>
      <c r="Q50" s="163"/>
      <c r="R50" s="163"/>
      <c r="S50" s="163"/>
      <c r="T50" s="163"/>
      <c r="U50" s="163" t="s">
        <v>921</v>
      </c>
      <c r="V50" s="120"/>
    </row>
    <row r="51" spans="2:22" ht="114.75" x14ac:dyDescent="0.2">
      <c r="B51" s="119"/>
      <c r="C51" s="557"/>
      <c r="D51" s="557"/>
      <c r="E51" s="262">
        <f>+Referencias!E46</f>
        <v>32</v>
      </c>
      <c r="F51" s="259" t="str">
        <f>+Referencias!F46</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51" s="129"/>
      <c r="H51" s="116"/>
      <c r="I51" s="163"/>
      <c r="J51" s="163" t="s">
        <v>921</v>
      </c>
      <c r="K51" s="163"/>
      <c r="L51" s="163"/>
      <c r="M51" s="163" t="s">
        <v>921</v>
      </c>
      <c r="N51" s="163"/>
      <c r="O51" s="163"/>
      <c r="P51" s="163"/>
      <c r="Q51" s="163"/>
      <c r="R51" s="163"/>
      <c r="S51" s="163" t="s">
        <v>921</v>
      </c>
      <c r="T51" s="163"/>
      <c r="U51" s="163" t="s">
        <v>921</v>
      </c>
      <c r="V51" s="120"/>
    </row>
    <row r="52" spans="2:22" ht="102" x14ac:dyDescent="0.2">
      <c r="B52" s="119"/>
      <c r="C52" s="557"/>
      <c r="D52" s="557"/>
      <c r="E52" s="262">
        <f>+Referencias!E47</f>
        <v>33</v>
      </c>
      <c r="F52" s="259" t="str">
        <f>+Referencias!F47</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52" s="255"/>
      <c r="H52" s="116"/>
      <c r="I52" s="164"/>
      <c r="J52" s="165"/>
      <c r="K52" s="165" t="s">
        <v>921</v>
      </c>
      <c r="L52" s="164"/>
      <c r="M52" s="164" t="s">
        <v>921</v>
      </c>
      <c r="N52" s="164" t="s">
        <v>921</v>
      </c>
      <c r="O52" s="164"/>
      <c r="P52" s="164" t="s">
        <v>921</v>
      </c>
      <c r="Q52" s="164"/>
      <c r="R52" s="164"/>
      <c r="S52" s="163"/>
      <c r="T52" s="163"/>
      <c r="U52" s="164" t="s">
        <v>921</v>
      </c>
      <c r="V52" s="120"/>
    </row>
    <row r="53" spans="2:22" ht="63.75" x14ac:dyDescent="0.2">
      <c r="B53" s="119"/>
      <c r="C53" s="557"/>
      <c r="D53" s="558"/>
      <c r="E53" s="262">
        <f>+Referencias!E48</f>
        <v>34</v>
      </c>
      <c r="F53" s="259" t="str">
        <f>+Referencias!F48</f>
        <v>Llevar registros de todas las actividades de bienestar y capacitación realizadas, y contar con información sistematizada sobre número de asistentes y servidores que participaron en las actividades, incluyendo familiares.</v>
      </c>
      <c r="G53" s="129"/>
      <c r="H53" s="116"/>
      <c r="I53" s="163"/>
      <c r="J53" s="163" t="s">
        <v>921</v>
      </c>
      <c r="K53" s="163" t="s">
        <v>921</v>
      </c>
      <c r="L53" s="163"/>
      <c r="M53" s="163"/>
      <c r="N53" s="163"/>
      <c r="O53" s="163"/>
      <c r="P53" s="163" t="s">
        <v>921</v>
      </c>
      <c r="Q53" s="163"/>
      <c r="R53" s="163"/>
      <c r="S53" s="163"/>
      <c r="T53" s="163"/>
      <c r="U53" s="163" t="s">
        <v>921</v>
      </c>
      <c r="V53" s="120"/>
    </row>
    <row r="54" spans="2:22" ht="38.25" x14ac:dyDescent="0.2">
      <c r="B54" s="119"/>
      <c r="C54" s="557"/>
      <c r="D54" s="556" t="str">
        <f>+Referencias!D49</f>
        <v>Gestión del desempeño</v>
      </c>
      <c r="E54" s="262">
        <f>+Referencias!E49</f>
        <v>35</v>
      </c>
      <c r="F54" s="259" t="str">
        <f>+Referencias!F49</f>
        <v>Adopción mediante acto administrativo del sistema de evaluación del desempeño y los acuerdos de gestión</v>
      </c>
      <c r="G54" s="129"/>
      <c r="H54" s="116"/>
      <c r="I54" s="163"/>
      <c r="J54" s="163"/>
      <c r="K54" s="163"/>
      <c r="L54" s="163"/>
      <c r="M54" s="163"/>
      <c r="N54" s="163"/>
      <c r="O54" s="163"/>
      <c r="P54" s="163"/>
      <c r="Q54" s="163"/>
      <c r="R54" s="163"/>
      <c r="S54" s="163" t="s">
        <v>921</v>
      </c>
      <c r="T54" s="163" t="s">
        <v>921</v>
      </c>
      <c r="U54" s="163"/>
      <c r="V54" s="120"/>
    </row>
    <row r="55" spans="2:22" ht="51" x14ac:dyDescent="0.2">
      <c r="B55" s="119"/>
      <c r="C55" s="557"/>
      <c r="D55" s="557"/>
      <c r="E55" s="262">
        <f>+Referencias!E50</f>
        <v>36</v>
      </c>
      <c r="F55" s="259" t="str">
        <f>+Referencias!F50</f>
        <v>Se ha facilitado el proceso de acuerdos de gestión implementando la normatividad vigente y haciendo las capacitaciones correspondientes</v>
      </c>
      <c r="G55" s="129"/>
      <c r="H55" s="116"/>
      <c r="I55" s="163"/>
      <c r="J55" s="163"/>
      <c r="K55" s="163"/>
      <c r="L55" s="163"/>
      <c r="M55" s="163"/>
      <c r="N55" s="163"/>
      <c r="O55" s="163"/>
      <c r="P55" s="163" t="s">
        <v>921</v>
      </c>
      <c r="Q55" s="163"/>
      <c r="R55" s="163"/>
      <c r="S55" s="163" t="s">
        <v>921</v>
      </c>
      <c r="T55" s="163" t="s">
        <v>921</v>
      </c>
      <c r="U55" s="163"/>
      <c r="V55" s="120"/>
    </row>
    <row r="56" spans="2:22" ht="51" x14ac:dyDescent="0.2">
      <c r="B56" s="119"/>
      <c r="C56" s="557"/>
      <c r="D56" s="557"/>
      <c r="E56" s="262">
        <f>+Referencias!E51</f>
        <v>37</v>
      </c>
      <c r="F56" s="259" t="str">
        <f>+Referencias!F51</f>
        <v>Llevar a cabo las labores de evaluación de desempeño de conformidad con la normatividad vigente y llevar los registros correspondientes, en sus respectivas fases.</v>
      </c>
      <c r="G56" s="129"/>
      <c r="H56" s="116"/>
      <c r="I56" s="163"/>
      <c r="J56" s="163"/>
      <c r="K56" s="163" t="s">
        <v>921</v>
      </c>
      <c r="L56" s="163"/>
      <c r="M56" s="163"/>
      <c r="N56" s="163"/>
      <c r="O56" s="163"/>
      <c r="P56" s="163" t="s">
        <v>921</v>
      </c>
      <c r="Q56" s="163"/>
      <c r="R56" s="163" t="s">
        <v>921</v>
      </c>
      <c r="S56" s="163" t="s">
        <v>921</v>
      </c>
      <c r="T56" s="163" t="s">
        <v>921</v>
      </c>
      <c r="U56" s="163" t="s">
        <v>921</v>
      </c>
      <c r="V56" s="120"/>
    </row>
    <row r="57" spans="2:22" ht="25.5" x14ac:dyDescent="0.2">
      <c r="B57" s="119"/>
      <c r="C57" s="557"/>
      <c r="D57" s="557"/>
      <c r="E57" s="262">
        <f>+Referencias!E52</f>
        <v>38</v>
      </c>
      <c r="F57" s="259" t="str">
        <f>+Referencias!F52</f>
        <v>Establecer y hacer seguimiento a los planes de mejoramiento individual teniendo en cuenta:</v>
      </c>
      <c r="G57" s="129"/>
      <c r="H57" s="116"/>
      <c r="I57" s="163"/>
      <c r="J57" s="163"/>
      <c r="K57" s="163" t="s">
        <v>921</v>
      </c>
      <c r="L57" s="163"/>
      <c r="M57" s="163" t="s">
        <v>921</v>
      </c>
      <c r="N57" s="163"/>
      <c r="O57" s="163"/>
      <c r="P57" s="163"/>
      <c r="Q57" s="163"/>
      <c r="R57" s="163"/>
      <c r="S57" s="163" t="s">
        <v>921</v>
      </c>
      <c r="T57" s="163"/>
      <c r="U57" s="163"/>
      <c r="V57" s="120"/>
    </row>
    <row r="58" spans="2:22" ht="18.75" x14ac:dyDescent="0.2">
      <c r="B58" s="119"/>
      <c r="C58" s="557"/>
      <c r="D58" s="557"/>
      <c r="E58" s="262" t="str">
        <f>+Referencias!E53</f>
        <v>38A</v>
      </c>
      <c r="F58" s="259" t="str">
        <f>+Referencias!F53</f>
        <v>Evaluación del desempeño</v>
      </c>
      <c r="G58" s="129"/>
      <c r="H58" s="116"/>
      <c r="I58" s="163"/>
      <c r="J58" s="163"/>
      <c r="K58" s="163"/>
      <c r="L58" s="163"/>
      <c r="M58" s="163"/>
      <c r="N58" s="163"/>
      <c r="O58" s="163"/>
      <c r="P58" s="163"/>
      <c r="Q58" s="163"/>
      <c r="R58" s="163"/>
      <c r="S58" s="163" t="s">
        <v>921</v>
      </c>
      <c r="T58" s="163" t="s">
        <v>921</v>
      </c>
      <c r="U58" s="163"/>
      <c r="V58" s="120"/>
    </row>
    <row r="59" spans="2:22" ht="25.5" x14ac:dyDescent="0.2">
      <c r="B59" s="119"/>
      <c r="C59" s="557"/>
      <c r="D59" s="557"/>
      <c r="E59" s="262" t="str">
        <f>+Referencias!E54</f>
        <v>38B</v>
      </c>
      <c r="F59" s="259" t="str">
        <f>+Referencias!F54</f>
        <v>Diagnóstico de necesidades de capacitación realizada por Talento Humano</v>
      </c>
      <c r="G59" s="129"/>
      <c r="H59" s="116"/>
      <c r="I59" s="163"/>
      <c r="J59" s="163"/>
      <c r="K59" s="163"/>
      <c r="L59" s="163"/>
      <c r="M59" s="163"/>
      <c r="N59" s="163"/>
      <c r="O59" s="163"/>
      <c r="P59" s="163" t="s">
        <v>921</v>
      </c>
      <c r="Q59" s="163"/>
      <c r="R59" s="163"/>
      <c r="S59" s="163"/>
      <c r="T59" s="163"/>
      <c r="U59" s="163"/>
      <c r="V59" s="120"/>
    </row>
    <row r="60" spans="2:22" ht="38.25" x14ac:dyDescent="0.2">
      <c r="B60" s="119"/>
      <c r="C60" s="557"/>
      <c r="D60" s="558"/>
      <c r="E60" s="262">
        <f>+Referencias!E55</f>
        <v>39</v>
      </c>
      <c r="F60" s="259" t="str">
        <f>+Referencias!F55</f>
        <v>Establecer mecanismos de evaluación periódica del desempeño en torno al servicio al ciudadano diferentes a las obligatorias.</v>
      </c>
      <c r="G60" s="129"/>
      <c r="H60" s="116"/>
      <c r="I60" s="163"/>
      <c r="J60" s="163"/>
      <c r="K60" s="163"/>
      <c r="L60" s="163"/>
      <c r="M60" s="163"/>
      <c r="N60" s="163"/>
      <c r="O60" s="163"/>
      <c r="P60" s="163"/>
      <c r="Q60" s="163" t="s">
        <v>921</v>
      </c>
      <c r="R60" s="163" t="s">
        <v>921</v>
      </c>
      <c r="S60" s="163" t="s">
        <v>921</v>
      </c>
      <c r="T60" s="163" t="s">
        <v>921</v>
      </c>
      <c r="U60" s="163"/>
      <c r="V60" s="120"/>
    </row>
    <row r="61" spans="2:22" ht="89.25" x14ac:dyDescent="0.2">
      <c r="B61" s="119"/>
      <c r="C61" s="557"/>
      <c r="D61" s="556" t="str">
        <f>+Referencias!D56</f>
        <v>Capacitación</v>
      </c>
      <c r="E61" s="262">
        <f>+Referencias!E56</f>
        <v>40</v>
      </c>
      <c r="F61" s="259" t="str">
        <f>+Referencias!F56</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61" s="129"/>
      <c r="H61" s="116"/>
      <c r="I61" s="163"/>
      <c r="J61" s="163"/>
      <c r="K61" s="163"/>
      <c r="L61" s="163"/>
      <c r="M61" s="163"/>
      <c r="N61" s="163"/>
      <c r="O61" s="163"/>
      <c r="P61" s="163" t="s">
        <v>921</v>
      </c>
      <c r="Q61" s="163"/>
      <c r="R61" s="163"/>
      <c r="S61" s="163"/>
      <c r="T61" s="163"/>
      <c r="U61" s="163"/>
      <c r="V61" s="120"/>
    </row>
    <row r="62" spans="2:22" ht="25.5" x14ac:dyDescent="0.2">
      <c r="B62" s="119"/>
      <c r="C62" s="557"/>
      <c r="D62" s="557"/>
      <c r="E62" s="262" t="str">
        <f>+Referencias!E57</f>
        <v>40A</v>
      </c>
      <c r="F62" s="259" t="str">
        <f>+Referencias!F57</f>
        <v>Diagnóstico de necesidades de la entidad y de los gerentes públicos</v>
      </c>
      <c r="G62" s="129"/>
      <c r="H62" s="116"/>
      <c r="I62" s="163"/>
      <c r="J62" s="163"/>
      <c r="K62" s="163"/>
      <c r="L62" s="163"/>
      <c r="M62" s="163" t="s">
        <v>921</v>
      </c>
      <c r="N62" s="163"/>
      <c r="O62" s="163"/>
      <c r="P62" s="163" t="s">
        <v>921</v>
      </c>
      <c r="Q62" s="163" t="s">
        <v>921</v>
      </c>
      <c r="R62" s="163"/>
      <c r="S62" s="163"/>
      <c r="T62" s="163"/>
      <c r="U62" s="163"/>
      <c r="V62" s="120"/>
    </row>
    <row r="63" spans="2:22" ht="18.75" x14ac:dyDescent="0.2">
      <c r="B63" s="119"/>
      <c r="C63" s="557"/>
      <c r="D63" s="557"/>
      <c r="E63" s="262" t="str">
        <f>+Referencias!E58</f>
        <v>40B</v>
      </c>
      <c r="F63" s="259" t="str">
        <f>+Referencias!F58</f>
        <v>Orientaciones de la alta dirección</v>
      </c>
      <c r="G63" s="258"/>
      <c r="H63" s="117"/>
      <c r="I63" s="163"/>
      <c r="J63" s="163"/>
      <c r="K63" s="163"/>
      <c r="L63" s="163"/>
      <c r="M63" s="163" t="s">
        <v>921</v>
      </c>
      <c r="N63" s="163"/>
      <c r="O63" s="163"/>
      <c r="P63" s="163" t="s">
        <v>921</v>
      </c>
      <c r="Q63" s="163"/>
      <c r="R63" s="163"/>
      <c r="S63" s="163"/>
      <c r="T63" s="163"/>
      <c r="U63" s="163"/>
      <c r="V63" s="120"/>
    </row>
    <row r="64" spans="2:22" ht="18.75" x14ac:dyDescent="0.2">
      <c r="B64" s="119"/>
      <c r="C64" s="557"/>
      <c r="D64" s="557"/>
      <c r="E64" s="262" t="str">
        <f>+Referencias!E59</f>
        <v>40C</v>
      </c>
      <c r="F64" s="259" t="str">
        <f>+Referencias!F59</f>
        <v>Oferta del sector Función Pública</v>
      </c>
      <c r="G64" s="129"/>
      <c r="H64" s="116"/>
      <c r="I64" s="163"/>
      <c r="J64" s="163"/>
      <c r="K64" s="163"/>
      <c r="L64" s="163"/>
      <c r="M64" s="163"/>
      <c r="N64" s="163"/>
      <c r="O64" s="163"/>
      <c r="P64" s="163" t="s">
        <v>921</v>
      </c>
      <c r="Q64" s="163"/>
      <c r="R64" s="163"/>
      <c r="S64" s="163"/>
      <c r="T64" s="163"/>
      <c r="U64" s="163"/>
      <c r="V64" s="120"/>
    </row>
    <row r="65" spans="2:22" ht="18.75" x14ac:dyDescent="0.2">
      <c r="B65" s="119"/>
      <c r="C65" s="557"/>
      <c r="D65" s="557"/>
      <c r="E65" s="262"/>
      <c r="F65" s="259" t="str">
        <f>+Referencias!F60</f>
        <v>Desglosándolo en las siguientes fases:</v>
      </c>
      <c r="G65" s="129"/>
      <c r="H65" s="116"/>
      <c r="I65" s="163"/>
      <c r="J65" s="163"/>
      <c r="K65" s="163"/>
      <c r="L65" s="163"/>
      <c r="M65" s="163"/>
      <c r="N65" s="163"/>
      <c r="O65" s="163"/>
      <c r="P65" s="163"/>
      <c r="Q65" s="163"/>
      <c r="R65" s="163"/>
      <c r="S65" s="163"/>
      <c r="T65" s="163"/>
      <c r="U65" s="163"/>
      <c r="V65" s="120"/>
    </row>
    <row r="66" spans="2:22" ht="38.25" x14ac:dyDescent="0.2">
      <c r="B66" s="119"/>
      <c r="C66" s="557"/>
      <c r="D66" s="557"/>
      <c r="E66" s="262" t="str">
        <f>+Referencias!E61</f>
        <v>40D</v>
      </c>
      <c r="F66" s="259" t="str">
        <f>+Referencias!F61</f>
        <v>Elaboración del diagnóstico de necesidades de aprendizaje organizacional, teniendo en cuenta las nuevas dinámicas de la industria 4.0.</v>
      </c>
      <c r="G66" s="129"/>
      <c r="H66" s="116"/>
      <c r="I66" s="163"/>
      <c r="J66" s="163"/>
      <c r="K66" s="163"/>
      <c r="L66" s="163"/>
      <c r="M66" s="163"/>
      <c r="N66" s="163"/>
      <c r="O66" s="163"/>
      <c r="P66" s="163" t="s">
        <v>921</v>
      </c>
      <c r="Q66" s="163"/>
      <c r="R66" s="163"/>
      <c r="S66" s="163"/>
      <c r="T66" s="163"/>
      <c r="U66" s="163"/>
      <c r="V66" s="120"/>
    </row>
    <row r="67" spans="2:22" ht="25.5" x14ac:dyDescent="0.2">
      <c r="B67" s="119"/>
      <c r="C67" s="557"/>
      <c r="D67" s="557"/>
      <c r="E67" s="262" t="str">
        <f>+Referencias!E62</f>
        <v>40E</v>
      </c>
      <c r="F67" s="259" t="str">
        <f>+Referencias!F62</f>
        <v>Formulación del componente de capacitación del Plan Estratégico de Talento Humano</v>
      </c>
      <c r="G67" s="129"/>
      <c r="H67" s="116"/>
      <c r="I67" s="163"/>
      <c r="J67" s="163"/>
      <c r="K67" s="163"/>
      <c r="L67" s="163"/>
      <c r="M67" s="163"/>
      <c r="N67" s="163"/>
      <c r="O67" s="163"/>
      <c r="P67" s="163" t="s">
        <v>921</v>
      </c>
      <c r="Q67" s="163"/>
      <c r="R67" s="163"/>
      <c r="S67" s="163"/>
      <c r="T67" s="163"/>
      <c r="U67" s="163"/>
      <c r="V67" s="120"/>
    </row>
    <row r="68" spans="2:22" ht="38.25" x14ac:dyDescent="0.2">
      <c r="B68" s="119"/>
      <c r="C68" s="557"/>
      <c r="D68" s="557"/>
      <c r="E68" s="262" t="str">
        <f>+Referencias!E63</f>
        <v>40F</v>
      </c>
      <c r="F68" s="259" t="str">
        <f>+Referencias!F63</f>
        <v>Diseño y aplicación de los programas de aprendizaje: inducción, entrenamiento y capacitación</v>
      </c>
      <c r="G68" s="129"/>
      <c r="H68" s="116"/>
      <c r="I68" s="163"/>
      <c r="J68" s="163"/>
      <c r="K68" s="163"/>
      <c r="L68" s="163"/>
      <c r="M68" s="163"/>
      <c r="N68" s="163"/>
      <c r="O68" s="163"/>
      <c r="P68" s="163" t="s">
        <v>921</v>
      </c>
      <c r="Q68" s="163"/>
      <c r="R68" s="163"/>
      <c r="S68" s="163"/>
      <c r="T68" s="163"/>
      <c r="U68" s="163"/>
      <c r="V68" s="120"/>
    </row>
    <row r="69" spans="2:22" ht="25.5" x14ac:dyDescent="0.2">
      <c r="B69" s="119"/>
      <c r="C69" s="557"/>
      <c r="D69" s="557"/>
      <c r="E69" s="262" t="str">
        <f>+Referencias!E64</f>
        <v>40G</v>
      </c>
      <c r="F69" s="259" t="str">
        <f>+Referencias!F64</f>
        <v>Seguimiento y evaluación de los programas de aprendizaje</v>
      </c>
      <c r="G69" s="129"/>
      <c r="H69" s="116"/>
      <c r="I69" s="163"/>
      <c r="J69" s="163"/>
      <c r="K69" s="163"/>
      <c r="L69" s="163"/>
      <c r="M69" s="163"/>
      <c r="N69" s="163"/>
      <c r="O69" s="163"/>
      <c r="P69" s="163" t="s">
        <v>921</v>
      </c>
      <c r="Q69" s="163"/>
      <c r="R69" s="163" t="s">
        <v>921</v>
      </c>
      <c r="S69" s="163" t="s">
        <v>921</v>
      </c>
      <c r="T69" s="163"/>
      <c r="U69" s="163"/>
      <c r="V69" s="120"/>
    </row>
    <row r="70" spans="2:22" ht="63.75" x14ac:dyDescent="0.2">
      <c r="B70" s="119"/>
      <c r="C70" s="557"/>
      <c r="D70" s="557"/>
      <c r="E70" s="262"/>
      <c r="F70" s="259" t="str">
        <f>+Referencias!F65</f>
        <v>Incluyendo contenidos que impacten las tres dimensiones de las competencias (ser, hacer y saber) en cada uno de los siguientes ejes temáticos, de acuerdo con el Diagnóstico de Necesidades de Aprendizaje Organizacional:</v>
      </c>
      <c r="G70" s="129"/>
      <c r="H70" s="116"/>
      <c r="I70" s="163"/>
      <c r="J70" s="163"/>
      <c r="K70" s="163"/>
      <c r="L70" s="163"/>
      <c r="M70" s="163"/>
      <c r="N70" s="163"/>
      <c r="O70" s="163"/>
      <c r="P70" s="163"/>
      <c r="Q70" s="163"/>
      <c r="R70" s="163"/>
      <c r="S70" s="163"/>
      <c r="T70" s="163"/>
      <c r="U70" s="163"/>
      <c r="V70" s="120"/>
    </row>
    <row r="71" spans="2:22" ht="18.75" x14ac:dyDescent="0.2">
      <c r="B71" s="119"/>
      <c r="C71" s="557"/>
      <c r="D71" s="557"/>
      <c r="E71" s="262" t="str">
        <f>+Referencias!E66</f>
        <v>40H</v>
      </c>
      <c r="F71" s="259" t="str">
        <f>+Referencias!F66</f>
        <v>Gestión del Conocimiento y la Innovación</v>
      </c>
      <c r="G71" s="129"/>
      <c r="H71" s="116"/>
      <c r="I71" s="163"/>
      <c r="J71" s="163"/>
      <c r="K71" s="163"/>
      <c r="L71" s="163"/>
      <c r="M71" s="163"/>
      <c r="N71" s="163"/>
      <c r="O71" s="163" t="s">
        <v>921</v>
      </c>
      <c r="P71" s="163" t="s">
        <v>921</v>
      </c>
      <c r="Q71" s="163"/>
      <c r="R71" s="163"/>
      <c r="S71" s="163"/>
      <c r="T71" s="163" t="s">
        <v>921</v>
      </c>
      <c r="U71" s="163"/>
      <c r="V71" s="120"/>
    </row>
    <row r="72" spans="2:22" ht="18.75" x14ac:dyDescent="0.2">
      <c r="B72" s="119"/>
      <c r="C72" s="557"/>
      <c r="D72" s="557"/>
      <c r="E72" s="262" t="str">
        <f>+Referencias!E67</f>
        <v>40I</v>
      </c>
      <c r="F72" s="259">
        <f>+Referencias!F67</f>
        <v>0</v>
      </c>
      <c r="G72" s="129"/>
      <c r="H72" s="116"/>
      <c r="I72" s="163"/>
      <c r="J72" s="163"/>
      <c r="K72" s="163"/>
      <c r="L72" s="163"/>
      <c r="M72" s="163"/>
      <c r="N72" s="163"/>
      <c r="O72" s="163"/>
      <c r="P72" s="163" t="s">
        <v>921</v>
      </c>
      <c r="Q72" s="163" t="s">
        <v>921</v>
      </c>
      <c r="R72" s="163"/>
      <c r="S72" s="163" t="s">
        <v>921</v>
      </c>
      <c r="T72" s="163" t="s">
        <v>921</v>
      </c>
      <c r="U72" s="163"/>
      <c r="V72" s="120"/>
    </row>
    <row r="73" spans="2:22" ht="18.75" x14ac:dyDescent="0.2">
      <c r="B73" s="119"/>
      <c r="C73" s="557"/>
      <c r="D73" s="557"/>
      <c r="E73" s="262" t="str">
        <f>+Referencias!E68</f>
        <v>40J</v>
      </c>
      <c r="F73" s="259" t="str">
        <f>+Referencias!F68</f>
        <v>Creación de Valor Público</v>
      </c>
      <c r="G73" s="129"/>
      <c r="H73" s="116"/>
      <c r="I73" s="163"/>
      <c r="J73" s="163"/>
      <c r="K73" s="163"/>
      <c r="L73" s="163"/>
      <c r="M73" s="163"/>
      <c r="N73" s="163"/>
      <c r="O73" s="163"/>
      <c r="P73" s="163" t="s">
        <v>921</v>
      </c>
      <c r="Q73" s="163" t="s">
        <v>921</v>
      </c>
      <c r="R73" s="163"/>
      <c r="S73" s="163" t="s">
        <v>921</v>
      </c>
      <c r="T73" s="163" t="s">
        <v>921</v>
      </c>
      <c r="U73" s="163"/>
      <c r="V73" s="120"/>
    </row>
    <row r="74" spans="2:22" ht="18.75" x14ac:dyDescent="0.2">
      <c r="B74" s="119"/>
      <c r="C74" s="557"/>
      <c r="D74" s="557"/>
      <c r="E74" s="262" t="str">
        <f>+Referencias!E69</f>
        <v>40K</v>
      </c>
      <c r="F74" s="259" t="str">
        <f>+Referencias!F69</f>
        <v>Probidad y Ética de lo Público</v>
      </c>
      <c r="G74" s="129"/>
      <c r="H74" s="116"/>
      <c r="I74" s="163"/>
      <c r="J74" s="163"/>
      <c r="K74" s="163"/>
      <c r="L74" s="163"/>
      <c r="M74" s="163"/>
      <c r="N74" s="163"/>
      <c r="O74" s="163"/>
      <c r="P74" s="163" t="s">
        <v>921</v>
      </c>
      <c r="Q74" s="163"/>
      <c r="R74" s="163"/>
      <c r="S74" s="163" t="s">
        <v>921</v>
      </c>
      <c r="T74" s="163"/>
      <c r="U74" s="163"/>
      <c r="V74" s="120"/>
    </row>
    <row r="75" spans="2:22" ht="25.5" x14ac:dyDescent="0.2">
      <c r="B75" s="119"/>
      <c r="C75" s="557"/>
      <c r="D75" s="558"/>
      <c r="E75" s="262">
        <f>+Referencias!E70</f>
        <v>41</v>
      </c>
      <c r="F75" s="259" t="str">
        <f>+Referencias!F70</f>
        <v>Desarrollar el programa de bilingüismo en la entidad</v>
      </c>
      <c r="G75" s="129"/>
      <c r="H75" s="116"/>
      <c r="I75" s="163"/>
      <c r="J75" s="163"/>
      <c r="K75" s="163"/>
      <c r="L75" s="163"/>
      <c r="M75" s="163"/>
      <c r="N75" s="163"/>
      <c r="O75" s="163"/>
      <c r="P75" s="163" t="s">
        <v>921</v>
      </c>
      <c r="Q75" s="163"/>
      <c r="R75" s="163"/>
      <c r="S75" s="163"/>
      <c r="T75" s="163"/>
      <c r="U75" s="163"/>
      <c r="V75" s="120"/>
    </row>
    <row r="76" spans="2:22" ht="51" x14ac:dyDescent="0.2">
      <c r="B76" s="119"/>
      <c r="C76" s="557"/>
      <c r="D76" s="556" t="str">
        <f>+Referencias!D71</f>
        <v xml:space="preserve">Bienestar </v>
      </c>
      <c r="E76" s="262">
        <f>+Referencias!E71</f>
        <v>42</v>
      </c>
      <c r="F76" s="259" t="str">
        <f>+Referencias!F71</f>
        <v>Elaborar el plan de bienestar e incentivos, teniendo en cuenta los lineamientos y ejes temáticos del Programa Nacional de Bienestar 2020 - 2022 y los siguientes elementos:</v>
      </c>
      <c r="G76" s="129"/>
      <c r="H76" s="116"/>
      <c r="I76" s="163"/>
      <c r="J76" s="163" t="s">
        <v>921</v>
      </c>
      <c r="K76" s="163" t="s">
        <v>921</v>
      </c>
      <c r="L76" s="163"/>
      <c r="M76" s="163" t="s">
        <v>921</v>
      </c>
      <c r="N76" s="163"/>
      <c r="O76" s="163"/>
      <c r="P76" s="163"/>
      <c r="Q76" s="163"/>
      <c r="R76" s="163"/>
      <c r="S76" s="163"/>
      <c r="T76" s="163"/>
      <c r="U76" s="163"/>
      <c r="V76" s="120"/>
    </row>
    <row r="77" spans="2:22" ht="18.75" x14ac:dyDescent="0.2">
      <c r="B77" s="119"/>
      <c r="C77" s="557"/>
      <c r="D77" s="557"/>
      <c r="E77" s="262" t="str">
        <f>+Referencias!E72</f>
        <v>42A</v>
      </c>
      <c r="F77" s="259" t="str">
        <f>+Referencias!F72</f>
        <v>Incentivos para los gerentes públicos</v>
      </c>
      <c r="G77" s="129"/>
      <c r="H77" s="116"/>
      <c r="I77" s="163"/>
      <c r="J77" s="163"/>
      <c r="K77" s="163"/>
      <c r="L77" s="163"/>
      <c r="M77" s="163" t="s">
        <v>921</v>
      </c>
      <c r="N77" s="163" t="s">
        <v>921</v>
      </c>
      <c r="O77" s="163"/>
      <c r="P77" s="163"/>
      <c r="Q77" s="163"/>
      <c r="R77" s="163" t="s">
        <v>921</v>
      </c>
      <c r="S77" s="163"/>
      <c r="T77" s="163"/>
      <c r="U77" s="163"/>
      <c r="V77" s="120"/>
    </row>
    <row r="78" spans="2:22" ht="18.75" x14ac:dyDescent="0.2">
      <c r="B78" s="119"/>
      <c r="C78" s="557"/>
      <c r="D78" s="557"/>
      <c r="E78" s="262" t="str">
        <f>+Referencias!E73</f>
        <v>42B</v>
      </c>
      <c r="F78" s="259" t="str">
        <f>+Referencias!F73</f>
        <v>Equipos de trabajo (pecuniarios)</v>
      </c>
      <c r="G78" s="129"/>
      <c r="H78" s="116"/>
      <c r="I78" s="163"/>
      <c r="J78" s="163"/>
      <c r="K78" s="163"/>
      <c r="L78" s="163"/>
      <c r="M78" s="163" t="s">
        <v>921</v>
      </c>
      <c r="N78" s="163"/>
      <c r="O78" s="163"/>
      <c r="P78" s="163"/>
      <c r="Q78" s="163"/>
      <c r="R78" s="163"/>
      <c r="S78" s="163"/>
      <c r="T78" s="163"/>
      <c r="U78" s="163"/>
      <c r="V78" s="120"/>
    </row>
    <row r="79" spans="2:22" ht="18.75" x14ac:dyDescent="0.2">
      <c r="B79" s="119"/>
      <c r="C79" s="557"/>
      <c r="D79" s="557"/>
      <c r="E79" s="262" t="str">
        <f>+Referencias!E74</f>
        <v>42C</v>
      </c>
      <c r="F79" s="259" t="str">
        <f>+Referencias!F74</f>
        <v>Incentivos no pecuniarios</v>
      </c>
      <c r="G79" s="129"/>
      <c r="H79" s="116"/>
      <c r="I79" s="163"/>
      <c r="J79" s="163"/>
      <c r="K79" s="163" t="s">
        <v>921</v>
      </c>
      <c r="L79" s="163"/>
      <c r="M79" s="163"/>
      <c r="N79" s="163"/>
      <c r="O79" s="163"/>
      <c r="P79" s="163"/>
      <c r="Q79" s="163"/>
      <c r="R79" s="163"/>
      <c r="S79" s="163"/>
      <c r="T79" s="163"/>
      <c r="U79" s="163"/>
      <c r="V79" s="120"/>
    </row>
    <row r="80" spans="2:22" ht="18.75" x14ac:dyDescent="0.2">
      <c r="B80" s="119"/>
      <c r="C80" s="557"/>
      <c r="D80" s="557"/>
      <c r="E80" s="262" t="str">
        <f>+Referencias!E75</f>
        <v>42D</v>
      </c>
      <c r="F80" s="259" t="str">
        <f>+Referencias!F75</f>
        <v>Criterios del área de Talento Humano</v>
      </c>
      <c r="G80" s="257"/>
      <c r="H80" s="117"/>
      <c r="I80" s="163"/>
      <c r="J80" s="163"/>
      <c r="K80" s="163"/>
      <c r="L80" s="163"/>
      <c r="M80" s="163"/>
      <c r="N80" s="163"/>
      <c r="O80" s="163"/>
      <c r="P80" s="163"/>
      <c r="Q80" s="163"/>
      <c r="R80" s="163"/>
      <c r="S80" s="163" t="s">
        <v>921</v>
      </c>
      <c r="T80" s="163"/>
      <c r="U80" s="163"/>
      <c r="V80" s="120"/>
    </row>
    <row r="81" spans="2:22" ht="18.75" x14ac:dyDescent="0.2">
      <c r="B81" s="119"/>
      <c r="C81" s="557"/>
      <c r="D81" s="557"/>
      <c r="E81" s="262" t="str">
        <f>+Referencias!E76</f>
        <v>42E</v>
      </c>
      <c r="F81" s="259" t="str">
        <f>+Referencias!F76</f>
        <v>Decisiones de la alta dirección</v>
      </c>
      <c r="G81" s="129"/>
      <c r="H81" s="116"/>
      <c r="I81" s="163"/>
      <c r="J81" s="163"/>
      <c r="K81" s="163"/>
      <c r="L81" s="163"/>
      <c r="M81" s="163"/>
      <c r="N81" s="163"/>
      <c r="O81" s="163"/>
      <c r="P81" s="163"/>
      <c r="Q81" s="163"/>
      <c r="R81" s="163"/>
      <c r="S81" s="163" t="s">
        <v>921</v>
      </c>
      <c r="T81" s="163"/>
      <c r="U81" s="163"/>
      <c r="V81" s="120"/>
    </row>
    <row r="82" spans="2:22" ht="38.25" x14ac:dyDescent="0.2">
      <c r="B82" s="119"/>
      <c r="C82" s="557"/>
      <c r="D82" s="557"/>
      <c r="E82" s="262" t="str">
        <f>+Referencias!E77</f>
        <v>42F</v>
      </c>
      <c r="F82" s="259" t="str">
        <f>+Referencias!F77</f>
        <v>Diagnóstico de necesidades con base en un instrumento de recolección de información aplicado a los servidores públicos de la entidad</v>
      </c>
      <c r="G82" s="129"/>
      <c r="H82" s="116"/>
      <c r="I82" s="163" t="s">
        <v>921</v>
      </c>
      <c r="J82" s="163"/>
      <c r="K82" s="163"/>
      <c r="L82" s="163"/>
      <c r="M82" s="163"/>
      <c r="N82" s="163"/>
      <c r="O82" s="163"/>
      <c r="P82" s="163"/>
      <c r="Q82" s="163"/>
      <c r="R82" s="163"/>
      <c r="S82" s="163"/>
      <c r="T82" s="163"/>
      <c r="U82" s="163" t="s">
        <v>921</v>
      </c>
      <c r="V82" s="120"/>
    </row>
    <row r="83" spans="2:22" ht="18.75" x14ac:dyDescent="0.2">
      <c r="B83" s="119"/>
      <c r="C83" s="557"/>
      <c r="D83" s="557"/>
      <c r="E83" s="262"/>
      <c r="F83" s="259" t="str">
        <f>+Referencias!F78</f>
        <v>Incluyendo los siguientes temas:</v>
      </c>
      <c r="G83" s="129"/>
      <c r="H83" s="116"/>
      <c r="I83" s="163"/>
      <c r="J83" s="163"/>
      <c r="K83" s="163"/>
      <c r="L83" s="163"/>
      <c r="M83" s="163"/>
      <c r="N83" s="163"/>
      <c r="O83" s="163"/>
      <c r="P83" s="163"/>
      <c r="Q83" s="163"/>
      <c r="R83" s="163"/>
      <c r="S83" s="163"/>
      <c r="T83" s="163"/>
      <c r="U83" s="163"/>
      <c r="V83" s="120"/>
    </row>
    <row r="84" spans="2:22" ht="18.75" x14ac:dyDescent="0.2">
      <c r="B84" s="119"/>
      <c r="C84" s="557"/>
      <c r="D84" s="557"/>
      <c r="E84" s="262" t="str">
        <f>+Referencias!E79</f>
        <v>42G</v>
      </c>
      <c r="F84" s="259" t="str">
        <f>+Referencias!F79</f>
        <v>Deportivos, recreativos y vacacionales</v>
      </c>
      <c r="G84" s="129"/>
      <c r="H84" s="116"/>
      <c r="I84" s="163"/>
      <c r="J84" s="163" t="s">
        <v>921</v>
      </c>
      <c r="K84" s="163" t="s">
        <v>921</v>
      </c>
      <c r="L84" s="163"/>
      <c r="M84" s="163"/>
      <c r="N84" s="163"/>
      <c r="O84" s="163"/>
      <c r="P84" s="163"/>
      <c r="Q84" s="163"/>
      <c r="R84" s="163"/>
      <c r="S84" s="163"/>
      <c r="T84" s="163"/>
      <c r="U84" s="163"/>
      <c r="V84" s="120"/>
    </row>
    <row r="85" spans="2:22" ht="18.75" x14ac:dyDescent="0.2">
      <c r="B85" s="119"/>
      <c r="C85" s="557"/>
      <c r="D85" s="557"/>
      <c r="E85" s="262" t="str">
        <f>+Referencias!E80</f>
        <v>42H</v>
      </c>
      <c r="F85" s="259" t="str">
        <f>+Referencias!F80</f>
        <v>Artísticos y culturales</v>
      </c>
      <c r="G85" s="129"/>
      <c r="H85" s="116"/>
      <c r="I85" s="163"/>
      <c r="J85" s="163" t="s">
        <v>921</v>
      </c>
      <c r="K85" s="163" t="s">
        <v>921</v>
      </c>
      <c r="L85" s="163"/>
      <c r="M85" s="163"/>
      <c r="N85" s="163"/>
      <c r="O85" s="163"/>
      <c r="P85" s="163"/>
      <c r="Q85" s="163"/>
      <c r="R85" s="163"/>
      <c r="S85" s="163"/>
      <c r="T85" s="163"/>
      <c r="U85" s="163"/>
      <c r="V85" s="120"/>
    </row>
    <row r="86" spans="2:22" ht="18.75" x14ac:dyDescent="0.2">
      <c r="B86" s="119"/>
      <c r="C86" s="557"/>
      <c r="D86" s="557"/>
      <c r="E86" s="262" t="str">
        <f>+Referencias!E81</f>
        <v>42I</v>
      </c>
      <c r="F86" s="259" t="str">
        <f>+Referencias!F81</f>
        <v>Promoción y prevención de la salud</v>
      </c>
      <c r="G86" s="129"/>
      <c r="H86" s="116"/>
      <c r="I86" s="163" t="s">
        <v>921</v>
      </c>
      <c r="J86" s="163" t="s">
        <v>921</v>
      </c>
      <c r="K86" s="163" t="s">
        <v>921</v>
      </c>
      <c r="L86" s="163"/>
      <c r="M86" s="163"/>
      <c r="N86" s="163"/>
      <c r="O86" s="163"/>
      <c r="P86" s="163"/>
      <c r="Q86" s="163"/>
      <c r="R86" s="163"/>
      <c r="S86" s="163"/>
      <c r="T86" s="163"/>
      <c r="U86" s="163"/>
      <c r="V86" s="120"/>
    </row>
    <row r="87" spans="2:22" ht="18.75" x14ac:dyDescent="0.2">
      <c r="B87" s="119"/>
      <c r="C87" s="557"/>
      <c r="D87" s="557"/>
      <c r="E87" s="262" t="str">
        <f>+Referencias!E82</f>
        <v>42J</v>
      </c>
      <c r="F87" s="259" t="str">
        <f>+Referencias!F82</f>
        <v>Educación en artes y artesanías</v>
      </c>
      <c r="G87" s="129"/>
      <c r="H87" s="116"/>
      <c r="I87" s="163"/>
      <c r="J87" s="163" t="s">
        <v>921</v>
      </c>
      <c r="K87" s="163" t="s">
        <v>921</v>
      </c>
      <c r="L87" s="163"/>
      <c r="M87" s="163"/>
      <c r="N87" s="163"/>
      <c r="O87" s="163"/>
      <c r="P87" s="163"/>
      <c r="Q87" s="163"/>
      <c r="R87" s="163"/>
      <c r="S87" s="163"/>
      <c r="T87" s="163"/>
      <c r="U87" s="163"/>
      <c r="V87" s="120"/>
    </row>
    <row r="88" spans="2:22" ht="18.75" x14ac:dyDescent="0.2">
      <c r="B88" s="119"/>
      <c r="C88" s="557"/>
      <c r="D88" s="557"/>
      <c r="E88" s="262" t="str">
        <f>+Referencias!E83</f>
        <v>42K</v>
      </c>
      <c r="F88" s="259" t="str">
        <f>+Referencias!F83</f>
        <v>Promoción de programas de vivienda</v>
      </c>
      <c r="G88" s="129"/>
      <c r="H88" s="116"/>
      <c r="I88" s="163"/>
      <c r="J88" s="163" t="s">
        <v>921</v>
      </c>
      <c r="K88" s="163" t="s">
        <v>921</v>
      </c>
      <c r="L88" s="163"/>
      <c r="M88" s="163"/>
      <c r="N88" s="163"/>
      <c r="O88" s="163"/>
      <c r="P88" s="163"/>
      <c r="Q88" s="163"/>
      <c r="R88" s="163"/>
      <c r="S88" s="163"/>
      <c r="T88" s="163"/>
      <c r="U88" s="163"/>
      <c r="V88" s="120"/>
    </row>
    <row r="89" spans="2:22" ht="18.75" x14ac:dyDescent="0.2">
      <c r="B89" s="119"/>
      <c r="C89" s="557"/>
      <c r="D89" s="557"/>
      <c r="E89" s="262" t="str">
        <f>+Referencias!E84</f>
        <v>42L</v>
      </c>
      <c r="F89" s="259" t="str">
        <f>+Referencias!F84</f>
        <v>Cambio organizacional</v>
      </c>
      <c r="G89" s="129"/>
      <c r="H89" s="116"/>
      <c r="I89" s="163"/>
      <c r="J89" s="163" t="s">
        <v>921</v>
      </c>
      <c r="K89" s="163" t="s">
        <v>921</v>
      </c>
      <c r="L89" s="163" t="s">
        <v>921</v>
      </c>
      <c r="M89" s="163"/>
      <c r="N89" s="163"/>
      <c r="O89" s="163" t="s">
        <v>921</v>
      </c>
      <c r="P89" s="163"/>
      <c r="Q89" s="163"/>
      <c r="R89" s="163"/>
      <c r="S89" s="163" t="s">
        <v>921</v>
      </c>
      <c r="T89" s="163" t="s">
        <v>921</v>
      </c>
      <c r="U89" s="163"/>
      <c r="V89" s="120"/>
    </row>
    <row r="90" spans="2:22" ht="18.75" x14ac:dyDescent="0.2">
      <c r="B90" s="119"/>
      <c r="C90" s="557"/>
      <c r="D90" s="557"/>
      <c r="E90" s="262" t="str">
        <f>+Referencias!E85</f>
        <v>42M</v>
      </c>
      <c r="F90" s="259" t="str">
        <f>+Referencias!F85</f>
        <v>Adaptación laboral</v>
      </c>
      <c r="G90" s="129"/>
      <c r="H90" s="116"/>
      <c r="I90" s="163"/>
      <c r="J90" s="163" t="s">
        <v>921</v>
      </c>
      <c r="K90" s="163" t="s">
        <v>921</v>
      </c>
      <c r="L90" s="163"/>
      <c r="M90" s="163"/>
      <c r="N90" s="163"/>
      <c r="O90" s="163"/>
      <c r="P90" s="163"/>
      <c r="Q90" s="163"/>
      <c r="R90" s="163"/>
      <c r="S90" s="163"/>
      <c r="T90" s="163"/>
      <c r="U90" s="163"/>
      <c r="V90" s="120"/>
    </row>
    <row r="91" spans="2:22" ht="25.5" x14ac:dyDescent="0.2">
      <c r="B91" s="119"/>
      <c r="C91" s="557"/>
      <c r="D91" s="557"/>
      <c r="E91" s="262" t="str">
        <f>+Referencias!E86</f>
        <v>42N</v>
      </c>
      <c r="F91" s="259" t="str">
        <f>+Referencias!F86</f>
        <v>Preparación a los pre pensionados para el retiro del servicio</v>
      </c>
      <c r="G91" s="129"/>
      <c r="H91" s="130"/>
      <c r="I91" s="163"/>
      <c r="J91" s="265" t="s">
        <v>921</v>
      </c>
      <c r="K91" s="265" t="s">
        <v>921</v>
      </c>
      <c r="L91" s="163"/>
      <c r="M91" s="265"/>
      <c r="N91" s="265"/>
      <c r="O91" s="265"/>
      <c r="P91" s="163"/>
      <c r="Q91" s="163"/>
      <c r="R91" s="163"/>
      <c r="S91" s="163"/>
      <c r="T91" s="163"/>
      <c r="U91" s="163"/>
      <c r="V91" s="120"/>
    </row>
    <row r="92" spans="2:22" ht="18.75" x14ac:dyDescent="0.2">
      <c r="B92" s="119"/>
      <c r="C92" s="557"/>
      <c r="D92" s="557"/>
      <c r="E92" s="262" t="str">
        <f>+Referencias!E87</f>
        <v>42O</v>
      </c>
      <c r="F92" s="259" t="str">
        <f>+Referencias!F87</f>
        <v>Cultura organizacional</v>
      </c>
      <c r="G92" s="129"/>
      <c r="H92" s="116"/>
      <c r="I92" s="163"/>
      <c r="J92" s="163" t="s">
        <v>921</v>
      </c>
      <c r="K92" s="163" t="s">
        <v>921</v>
      </c>
      <c r="L92" s="163"/>
      <c r="M92" s="163"/>
      <c r="N92" s="163"/>
      <c r="O92" s="163" t="s">
        <v>921</v>
      </c>
      <c r="P92" s="163"/>
      <c r="Q92" s="163" t="s">
        <v>921</v>
      </c>
      <c r="R92" s="163" t="s">
        <v>921</v>
      </c>
      <c r="S92" s="163" t="s">
        <v>921</v>
      </c>
      <c r="T92" s="163" t="s">
        <v>921</v>
      </c>
      <c r="U92" s="163"/>
      <c r="V92" s="120"/>
    </row>
    <row r="93" spans="2:22" ht="18.75" x14ac:dyDescent="0.2">
      <c r="B93" s="119"/>
      <c r="C93" s="557"/>
      <c r="D93" s="557"/>
      <c r="E93" s="262" t="str">
        <f>+Referencias!E88</f>
        <v>42P</v>
      </c>
      <c r="F93" s="259" t="str">
        <f>+Referencias!F88</f>
        <v>Programas de incentivos</v>
      </c>
      <c r="G93" s="129"/>
      <c r="H93" s="116"/>
      <c r="I93" s="163"/>
      <c r="J93" s="163" t="s">
        <v>921</v>
      </c>
      <c r="K93" s="163" t="s">
        <v>921</v>
      </c>
      <c r="L93" s="163"/>
      <c r="M93" s="163"/>
      <c r="N93" s="163"/>
      <c r="O93" s="163"/>
      <c r="P93" s="163"/>
      <c r="Q93" s="163" t="s">
        <v>921</v>
      </c>
      <c r="R93" s="163" t="s">
        <v>921</v>
      </c>
      <c r="S93" s="163"/>
      <c r="T93" s="163"/>
      <c r="U93" s="163"/>
      <c r="V93" s="120"/>
    </row>
    <row r="94" spans="2:22" ht="25.5" x14ac:dyDescent="0.2">
      <c r="B94" s="119"/>
      <c r="C94" s="557"/>
      <c r="D94" s="557"/>
      <c r="E94" s="262" t="str">
        <f>+Referencias!E89</f>
        <v>42Q</v>
      </c>
      <c r="F94" s="259" t="str">
        <f>+Referencias!F89</f>
        <v xml:space="preserve">Trabajo en equipo
</v>
      </c>
      <c r="G94" s="129"/>
      <c r="H94" s="130"/>
      <c r="I94" s="163"/>
      <c r="J94" s="163" t="s">
        <v>921</v>
      </c>
      <c r="K94" s="265" t="s">
        <v>921</v>
      </c>
      <c r="L94" s="163"/>
      <c r="M94" s="163" t="s">
        <v>921</v>
      </c>
      <c r="N94" s="265" t="s">
        <v>921</v>
      </c>
      <c r="O94" s="265" t="s">
        <v>921</v>
      </c>
      <c r="P94" s="265"/>
      <c r="Q94" s="265"/>
      <c r="R94" s="265"/>
      <c r="S94" s="163"/>
      <c r="T94" s="163"/>
      <c r="U94" s="163"/>
      <c r="V94" s="120"/>
    </row>
    <row r="95" spans="2:22" ht="25.5" x14ac:dyDescent="0.2">
      <c r="B95" s="119"/>
      <c r="C95" s="557"/>
      <c r="D95" s="557"/>
      <c r="E95" s="262" t="str">
        <f>+Referencias!E90</f>
        <v>42R</v>
      </c>
      <c r="F95" s="259" t="str">
        <f>+Referencias!F90</f>
        <v>Educación formal (primaria, secundaria y media, superior)</v>
      </c>
      <c r="G95" s="129"/>
      <c r="H95" s="116"/>
      <c r="I95" s="163"/>
      <c r="J95" s="163" t="s">
        <v>921</v>
      </c>
      <c r="K95" s="163" t="s">
        <v>921</v>
      </c>
      <c r="L95" s="163"/>
      <c r="M95" s="163"/>
      <c r="N95" s="163"/>
      <c r="O95" s="163"/>
      <c r="P95" s="163" t="s">
        <v>921</v>
      </c>
      <c r="Q95" s="163"/>
      <c r="R95" s="163"/>
      <c r="S95" s="163"/>
      <c r="T95" s="163"/>
      <c r="U95" s="163"/>
      <c r="V95" s="120"/>
    </row>
    <row r="96" spans="2:22" ht="25.5" x14ac:dyDescent="0.2">
      <c r="B96" s="119"/>
      <c r="C96" s="557"/>
      <c r="D96" s="557"/>
      <c r="E96" s="262">
        <f>+Referencias!E91</f>
        <v>43</v>
      </c>
      <c r="F96" s="259" t="str">
        <f>+Referencias!F91</f>
        <v>Desarrollar el programa de entorno laboral saludable en la entidad.</v>
      </c>
      <c r="G96" s="129"/>
      <c r="H96" s="116"/>
      <c r="I96" s="163" t="s">
        <v>921</v>
      </c>
      <c r="J96" s="163"/>
      <c r="K96" s="163" t="s">
        <v>921</v>
      </c>
      <c r="L96" s="265"/>
      <c r="M96" s="163"/>
      <c r="N96" s="163"/>
      <c r="O96" s="163"/>
      <c r="P96" s="163"/>
      <c r="Q96" s="163"/>
      <c r="R96" s="163"/>
      <c r="S96" s="163"/>
      <c r="T96" s="163"/>
      <c r="U96" s="163"/>
      <c r="V96" s="120"/>
    </row>
    <row r="97" spans="2:22" ht="25.5" x14ac:dyDescent="0.2">
      <c r="B97" s="119"/>
      <c r="C97" s="557"/>
      <c r="D97" s="557"/>
      <c r="E97" s="262">
        <f>+Referencias!E92</f>
        <v>44</v>
      </c>
      <c r="F97" s="259" t="str">
        <f>+Referencias!F92</f>
        <v>Promoción del uso de la bicicleta por parte de los servidores públicos de la entidad.</v>
      </c>
      <c r="G97" s="129"/>
      <c r="H97" s="116"/>
      <c r="I97" s="163"/>
      <c r="J97" s="163" t="s">
        <v>921</v>
      </c>
      <c r="K97" s="163" t="s">
        <v>921</v>
      </c>
      <c r="L97" s="163"/>
      <c r="M97" s="163"/>
      <c r="N97" s="163" t="s">
        <v>921</v>
      </c>
      <c r="O97" s="163"/>
      <c r="P97" s="163"/>
      <c r="Q97" s="163"/>
      <c r="R97" s="163"/>
      <c r="S97" s="163"/>
      <c r="T97" s="163"/>
      <c r="U97" s="163"/>
      <c r="V97" s="120"/>
    </row>
    <row r="98" spans="2:22" ht="127.5" x14ac:dyDescent="0.2">
      <c r="B98" s="119"/>
      <c r="C98" s="557"/>
      <c r="D98" s="557"/>
      <c r="E98" s="262">
        <f>+Referencias!E93</f>
        <v>45</v>
      </c>
      <c r="F98" s="259" t="str">
        <f>+Referencias!F93</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8" s="129"/>
      <c r="H98" s="116"/>
      <c r="I98" s="163"/>
      <c r="J98" s="163"/>
      <c r="K98" s="163" t="s">
        <v>921</v>
      </c>
      <c r="L98" s="163"/>
      <c r="M98" s="163"/>
      <c r="N98" s="163" t="s">
        <v>921</v>
      </c>
      <c r="O98" s="163"/>
      <c r="P98" s="163"/>
      <c r="Q98" s="163"/>
      <c r="R98" s="163" t="s">
        <v>921</v>
      </c>
      <c r="S98" s="163"/>
      <c r="T98" s="163"/>
      <c r="U98" s="163"/>
      <c r="V98" s="120"/>
    </row>
    <row r="99" spans="2:22" ht="38.25" x14ac:dyDescent="0.2">
      <c r="B99" s="119"/>
      <c r="C99" s="557"/>
      <c r="D99" s="558"/>
      <c r="E99" s="262">
        <f>+Referencias!E94</f>
        <v>46</v>
      </c>
      <c r="F99" s="259" t="str">
        <f>+Referencias!F94</f>
        <v xml:space="preserve">Implementación de la estrategia salas amigas de La familia lactante del entorno laboral en entidades públicas </v>
      </c>
      <c r="G99" s="129"/>
      <c r="H99" s="116"/>
      <c r="I99" s="163" t="s">
        <v>921</v>
      </c>
      <c r="J99" s="163" t="s">
        <v>921</v>
      </c>
      <c r="K99" s="163" t="s">
        <v>921</v>
      </c>
      <c r="L99" s="163"/>
      <c r="M99" s="163"/>
      <c r="N99" s="163" t="s">
        <v>921</v>
      </c>
      <c r="O99" s="163"/>
      <c r="P99" s="163"/>
      <c r="Q99" s="163"/>
      <c r="R99" s="163"/>
      <c r="S99" s="163"/>
      <c r="T99" s="163"/>
      <c r="U99" s="163"/>
      <c r="V99" s="120"/>
    </row>
    <row r="100" spans="2:22" ht="25.5" x14ac:dyDescent="0.2">
      <c r="B100" s="119"/>
      <c r="C100" s="557"/>
      <c r="D100" s="556" t="str">
        <f>+Referencias!D95</f>
        <v>Administración del talento humano</v>
      </c>
      <c r="E100" s="262">
        <f>+Referencias!E95</f>
        <v>47</v>
      </c>
      <c r="F100" s="259" t="str">
        <f>+Referencias!F95</f>
        <v>Desarrollar el programa de Estado Joven en la entidad.</v>
      </c>
      <c r="G100" s="129"/>
      <c r="H100" s="116"/>
      <c r="I100" s="163"/>
      <c r="J100" s="163"/>
      <c r="K100" s="163"/>
      <c r="L100" s="163" t="s">
        <v>921</v>
      </c>
      <c r="M100" s="163"/>
      <c r="N100" s="163"/>
      <c r="O100" s="163"/>
      <c r="P100" s="163"/>
      <c r="Q100" s="163"/>
      <c r="R100" s="163"/>
      <c r="S100" s="163" t="s">
        <v>921</v>
      </c>
      <c r="T100" s="163"/>
      <c r="U100" s="163"/>
      <c r="V100" s="120"/>
    </row>
    <row r="101" spans="2:22" ht="25.5" x14ac:dyDescent="0.2">
      <c r="B101" s="119"/>
      <c r="C101" s="557"/>
      <c r="D101" s="557"/>
      <c r="E101" s="262">
        <f>+Referencias!E96</f>
        <v>48</v>
      </c>
      <c r="F101" s="259" t="str">
        <f>+Referencias!F96</f>
        <v>Divulgar y participar del programa Servimos en la entidad</v>
      </c>
      <c r="G101" s="169"/>
      <c r="H101" s="116"/>
      <c r="I101" s="163"/>
      <c r="J101" s="163"/>
      <c r="K101" s="163" t="s">
        <v>921</v>
      </c>
      <c r="L101" s="163"/>
      <c r="M101" s="163"/>
      <c r="N101" s="163"/>
      <c r="O101" s="163"/>
      <c r="P101" s="163"/>
      <c r="Q101" s="163"/>
      <c r="R101" s="163"/>
      <c r="S101" s="163"/>
      <c r="T101" s="163"/>
      <c r="U101" s="163"/>
      <c r="V101" s="120"/>
    </row>
    <row r="102" spans="2:22" ht="25.5" x14ac:dyDescent="0.2">
      <c r="B102" s="119"/>
      <c r="C102" s="557"/>
      <c r="D102" s="557"/>
      <c r="E102" s="262">
        <f>+Referencias!E97</f>
        <v>49</v>
      </c>
      <c r="F102" s="259" t="str">
        <f>+Referencias!F97</f>
        <v>Desarrollar el programa de teletrabajo en la entidad</v>
      </c>
      <c r="G102" s="129"/>
      <c r="H102" s="130"/>
      <c r="I102" s="163" t="s">
        <v>921</v>
      </c>
      <c r="J102" s="163" t="s">
        <v>921</v>
      </c>
      <c r="K102" s="163" t="s">
        <v>921</v>
      </c>
      <c r="L102" s="163"/>
      <c r="M102" s="163"/>
      <c r="N102" s="163"/>
      <c r="O102" s="163"/>
      <c r="P102" s="163"/>
      <c r="Q102" s="163"/>
      <c r="R102" s="163"/>
      <c r="S102" s="265"/>
      <c r="T102" s="265"/>
      <c r="U102" s="163"/>
      <c r="V102" s="120"/>
    </row>
    <row r="103" spans="2:22" ht="25.5" x14ac:dyDescent="0.2">
      <c r="B103" s="119"/>
      <c r="C103" s="557"/>
      <c r="D103" s="557"/>
      <c r="E103" s="262">
        <f>+Referencias!E98</f>
        <v>50</v>
      </c>
      <c r="F103" s="259" t="str">
        <f>+Referencias!F98</f>
        <v>Desarrollar el proceso de dotación de vestido y calzado de labor en la entidad</v>
      </c>
      <c r="G103" s="129"/>
      <c r="H103" s="116"/>
      <c r="I103" s="163"/>
      <c r="J103" s="163"/>
      <c r="K103" s="163"/>
      <c r="L103" s="163"/>
      <c r="M103" s="163"/>
      <c r="N103" s="163"/>
      <c r="O103" s="163"/>
      <c r="P103" s="163"/>
      <c r="Q103" s="163"/>
      <c r="R103" s="163"/>
      <c r="S103" s="265" t="s">
        <v>921</v>
      </c>
      <c r="T103" s="163"/>
      <c r="U103" s="163"/>
      <c r="V103" s="120"/>
    </row>
    <row r="104" spans="2:22" ht="25.5" x14ac:dyDescent="0.2">
      <c r="B104" s="119"/>
      <c r="C104" s="557"/>
      <c r="D104" s="557"/>
      <c r="E104" s="262">
        <f>+Referencias!E99</f>
        <v>51</v>
      </c>
      <c r="F104" s="259" t="str">
        <f>+Referencias!F99</f>
        <v>Desarrollar el programa de horarios flexibles en la entidad.</v>
      </c>
      <c r="G104" s="129"/>
      <c r="H104" s="116"/>
      <c r="I104" s="163"/>
      <c r="J104" s="163" t="s">
        <v>921</v>
      </c>
      <c r="K104" s="163" t="s">
        <v>921</v>
      </c>
      <c r="L104" s="163"/>
      <c r="M104" s="163"/>
      <c r="N104" s="163"/>
      <c r="O104" s="163"/>
      <c r="P104" s="163"/>
      <c r="Q104" s="163"/>
      <c r="R104" s="163"/>
      <c r="S104" s="163"/>
      <c r="T104" s="163"/>
      <c r="U104" s="163"/>
      <c r="V104" s="120"/>
    </row>
    <row r="105" spans="2:22" ht="25.5" x14ac:dyDescent="0.2">
      <c r="B105" s="119"/>
      <c r="C105" s="557"/>
      <c r="D105" s="557"/>
      <c r="E105" s="262">
        <f>+Referencias!E100</f>
        <v>52</v>
      </c>
      <c r="F105" s="259" t="str">
        <f>+Referencias!F100</f>
        <v>Tramitar las situaciones administrativas y llevar registros estadísticos de su incidencia.</v>
      </c>
      <c r="G105" s="129"/>
      <c r="H105" s="116"/>
      <c r="I105" s="163"/>
      <c r="J105" s="163"/>
      <c r="K105" s="163"/>
      <c r="L105" s="163"/>
      <c r="M105" s="163"/>
      <c r="N105" s="163"/>
      <c r="O105" s="163"/>
      <c r="P105" s="163"/>
      <c r="Q105" s="163"/>
      <c r="R105" s="163"/>
      <c r="S105" s="163"/>
      <c r="T105" s="163"/>
      <c r="U105" s="163" t="s">
        <v>921</v>
      </c>
      <c r="V105" s="120"/>
    </row>
    <row r="106" spans="2:22" ht="38.25" x14ac:dyDescent="0.2">
      <c r="B106" s="119"/>
      <c r="C106" s="557"/>
      <c r="D106" s="557"/>
      <c r="E106" s="262">
        <f>+Referencias!E101</f>
        <v>53</v>
      </c>
      <c r="F106" s="259" t="str">
        <f>+Referencias!F101</f>
        <v>Realizar las elecciones de los representantes de los empleados ante la comisión de personal y conformar la comisión</v>
      </c>
      <c r="G106" s="129"/>
      <c r="H106" s="116"/>
      <c r="I106" s="163"/>
      <c r="J106" s="163"/>
      <c r="K106" s="163"/>
      <c r="L106" s="163"/>
      <c r="M106" s="163"/>
      <c r="N106" s="163"/>
      <c r="O106" s="163"/>
      <c r="P106" s="163"/>
      <c r="Q106" s="163"/>
      <c r="R106" s="163"/>
      <c r="S106" s="163" t="s">
        <v>921</v>
      </c>
      <c r="T106" s="163" t="s">
        <v>921</v>
      </c>
      <c r="U106" s="163"/>
      <c r="V106" s="120"/>
    </row>
    <row r="107" spans="2:22" ht="25.5" x14ac:dyDescent="0.2">
      <c r="B107" s="119"/>
      <c r="C107" s="557"/>
      <c r="D107" s="558"/>
      <c r="E107" s="262">
        <f>+Referencias!E102</f>
        <v>54</v>
      </c>
      <c r="F107" s="259" t="str">
        <f>+Referencias!F102</f>
        <v>Tramitar la nómina y llevar los registros estadísticos correspondientes.</v>
      </c>
      <c r="G107" s="129"/>
      <c r="H107" s="116"/>
      <c r="I107" s="163"/>
      <c r="J107" s="163"/>
      <c r="K107" s="163"/>
      <c r="L107" s="163"/>
      <c r="M107" s="163"/>
      <c r="N107" s="163"/>
      <c r="O107" s="163"/>
      <c r="P107" s="163"/>
      <c r="Q107" s="163"/>
      <c r="R107" s="163"/>
      <c r="S107" s="163" t="s">
        <v>921</v>
      </c>
      <c r="T107" s="163"/>
      <c r="U107" s="163" t="s">
        <v>921</v>
      </c>
      <c r="V107" s="120"/>
    </row>
    <row r="108" spans="2:22" ht="51" x14ac:dyDescent="0.2">
      <c r="B108" s="119"/>
      <c r="C108" s="557"/>
      <c r="D108" s="556" t="str">
        <f>+Referencias!D103</f>
        <v>Clima organizacional y cambio cultural</v>
      </c>
      <c r="E108" s="262">
        <f>+Referencias!E103</f>
        <v>55</v>
      </c>
      <c r="F108" s="259" t="str">
        <f>+Referencias!F103</f>
        <v>Realizar mediciones de clima laboral (cada dos años máximo), y la correspondiente intervención de mejoramiento que permita corregir:</v>
      </c>
      <c r="G108" s="129"/>
      <c r="H108" s="116"/>
      <c r="I108" s="163"/>
      <c r="J108" s="163" t="s">
        <v>921</v>
      </c>
      <c r="K108" s="163" t="s">
        <v>921</v>
      </c>
      <c r="L108" s="163" t="s">
        <v>921</v>
      </c>
      <c r="M108" s="163" t="s">
        <v>921</v>
      </c>
      <c r="N108" s="163" t="s">
        <v>921</v>
      </c>
      <c r="O108" s="163" t="s">
        <v>921</v>
      </c>
      <c r="P108" s="163"/>
      <c r="Q108" s="163"/>
      <c r="R108" s="163"/>
      <c r="S108" s="163"/>
      <c r="T108" s="163"/>
      <c r="U108" s="163"/>
      <c r="V108" s="120"/>
    </row>
    <row r="109" spans="2:22" ht="25.5" x14ac:dyDescent="0.2">
      <c r="B109" s="119"/>
      <c r="C109" s="557"/>
      <c r="D109" s="557"/>
      <c r="E109" s="262" t="str">
        <f>+Referencias!E104</f>
        <v>55A</v>
      </c>
      <c r="F109" s="259" t="str">
        <f>+Referencias!F104</f>
        <v>El conocimiento de la orientación organizacional</v>
      </c>
      <c r="G109" s="129"/>
      <c r="H109" s="116"/>
      <c r="I109" s="163"/>
      <c r="J109" s="163"/>
      <c r="K109" s="163"/>
      <c r="L109" s="163"/>
      <c r="M109" s="163"/>
      <c r="N109" s="163"/>
      <c r="O109" s="163"/>
      <c r="P109" s="163"/>
      <c r="Q109" s="163"/>
      <c r="R109" s="163"/>
      <c r="S109" s="163" t="s">
        <v>921</v>
      </c>
      <c r="T109" s="163"/>
      <c r="U109" s="163"/>
      <c r="V109" s="120"/>
    </row>
    <row r="110" spans="2:22" ht="18.75" x14ac:dyDescent="0.2">
      <c r="B110" s="119"/>
      <c r="C110" s="557"/>
      <c r="D110" s="557"/>
      <c r="E110" s="262" t="str">
        <f>+Referencias!E105</f>
        <v>55B</v>
      </c>
      <c r="F110" s="259" t="str">
        <f>+Referencias!F105</f>
        <v>El estilo de dirección</v>
      </c>
      <c r="G110" s="129"/>
      <c r="H110" s="116"/>
      <c r="I110" s="163"/>
      <c r="J110" s="163"/>
      <c r="K110" s="163"/>
      <c r="L110" s="163"/>
      <c r="M110" s="163"/>
      <c r="N110" s="163"/>
      <c r="O110" s="163" t="s">
        <v>921</v>
      </c>
      <c r="P110" s="163"/>
      <c r="Q110" s="163"/>
      <c r="R110" s="163"/>
      <c r="S110" s="163"/>
      <c r="T110" s="163"/>
      <c r="U110" s="163"/>
      <c r="V110" s="120"/>
    </row>
    <row r="111" spans="2:22" ht="18.75" x14ac:dyDescent="0.2">
      <c r="B111" s="119"/>
      <c r="C111" s="557"/>
      <c r="D111" s="557"/>
      <c r="E111" s="262" t="str">
        <f>+Referencias!E106</f>
        <v>55C</v>
      </c>
      <c r="F111" s="259" t="str">
        <f>+Referencias!F106</f>
        <v>La comunicación e integración</v>
      </c>
      <c r="G111" s="129"/>
      <c r="H111" s="116"/>
      <c r="I111" s="163"/>
      <c r="J111" s="163"/>
      <c r="K111" s="163"/>
      <c r="L111" s="163"/>
      <c r="M111" s="163"/>
      <c r="N111" s="163"/>
      <c r="O111" s="163" t="s">
        <v>921</v>
      </c>
      <c r="P111" s="163"/>
      <c r="Q111" s="163"/>
      <c r="R111" s="163"/>
      <c r="S111" s="163"/>
      <c r="T111" s="163"/>
      <c r="U111" s="163"/>
      <c r="V111" s="120"/>
    </row>
    <row r="112" spans="2:22" ht="19.5" x14ac:dyDescent="0.2">
      <c r="B112" s="119"/>
      <c r="C112" s="557"/>
      <c r="D112" s="557"/>
      <c r="E112" s="262" t="str">
        <f>+Referencias!E107</f>
        <v>55D</v>
      </c>
      <c r="F112" s="259" t="str">
        <f>+Referencias!F107</f>
        <v>El trabajo en equipo</v>
      </c>
      <c r="G112" s="129"/>
      <c r="H112" s="130"/>
      <c r="I112" s="163"/>
      <c r="J112" s="163"/>
      <c r="K112" s="265"/>
      <c r="L112" s="265"/>
      <c r="M112" s="265" t="s">
        <v>921</v>
      </c>
      <c r="N112" s="265"/>
      <c r="O112" s="163"/>
      <c r="P112" s="163"/>
      <c r="Q112" s="163"/>
      <c r="R112" s="163"/>
      <c r="S112" s="163"/>
      <c r="T112" s="163"/>
      <c r="U112" s="163"/>
      <c r="V112" s="120"/>
    </row>
    <row r="113" spans="2:22" ht="19.5" x14ac:dyDescent="0.2">
      <c r="B113" s="119"/>
      <c r="C113" s="557"/>
      <c r="D113" s="557"/>
      <c r="E113" s="262" t="str">
        <f>+Referencias!E108</f>
        <v>55E</v>
      </c>
      <c r="F113" s="259" t="str">
        <f>+Referencias!F108</f>
        <v>La capacidad profesional</v>
      </c>
      <c r="G113" s="129"/>
      <c r="H113" s="130"/>
      <c r="I113" s="265"/>
      <c r="J113" s="163"/>
      <c r="K113" s="163"/>
      <c r="L113" s="163"/>
      <c r="M113" s="265"/>
      <c r="N113" s="265"/>
      <c r="O113" s="163"/>
      <c r="P113" s="163"/>
      <c r="Q113" s="163"/>
      <c r="R113" s="265"/>
      <c r="S113" s="163" t="s">
        <v>921</v>
      </c>
      <c r="T113" s="163"/>
      <c r="U113" s="163"/>
      <c r="V113" s="120"/>
    </row>
    <row r="114" spans="2:22" ht="18.75" x14ac:dyDescent="0.2">
      <c r="B114" s="119"/>
      <c r="C114" s="557"/>
      <c r="D114" s="557"/>
      <c r="E114" s="262" t="str">
        <f>+Referencias!E109</f>
        <v>55F</v>
      </c>
      <c r="F114" s="259" t="str">
        <f>+Referencias!F109</f>
        <v>El ambiente físico</v>
      </c>
      <c r="G114" s="129"/>
      <c r="H114" s="116"/>
      <c r="I114" s="163" t="s">
        <v>921</v>
      </c>
      <c r="J114" s="163"/>
      <c r="K114" s="163"/>
      <c r="L114" s="163"/>
      <c r="M114" s="163"/>
      <c r="N114" s="163"/>
      <c r="O114" s="163"/>
      <c r="P114" s="163"/>
      <c r="Q114" s="163"/>
      <c r="R114" s="163"/>
      <c r="S114" s="163"/>
      <c r="T114" s="163"/>
      <c r="U114" s="163"/>
      <c r="V114" s="120"/>
    </row>
    <row r="115" spans="2:22" ht="89.25" x14ac:dyDescent="0.2">
      <c r="B115" s="119"/>
      <c r="C115" s="557"/>
      <c r="D115" s="557"/>
      <c r="E115" s="262">
        <f>+Referencias!E110</f>
        <v>56</v>
      </c>
      <c r="F115" s="259" t="str">
        <f>+Referencias!F110</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5" s="129"/>
      <c r="H115" s="116"/>
      <c r="I115" s="163"/>
      <c r="J115" s="163"/>
      <c r="K115" s="163" t="s">
        <v>921</v>
      </c>
      <c r="L115" s="163"/>
      <c r="M115" s="163"/>
      <c r="N115" s="163"/>
      <c r="O115" s="163" t="s">
        <v>921</v>
      </c>
      <c r="P115" s="163"/>
      <c r="Q115" s="163"/>
      <c r="R115" s="163"/>
      <c r="S115" s="163"/>
      <c r="T115" s="163" t="s">
        <v>921</v>
      </c>
      <c r="U115" s="163"/>
      <c r="V115" s="120"/>
    </row>
    <row r="116" spans="2:22" ht="63.75" x14ac:dyDescent="0.2">
      <c r="B116" s="119"/>
      <c r="C116" s="557"/>
      <c r="D116" s="557"/>
      <c r="E116" s="262">
        <f>+Referencias!E111</f>
        <v>57</v>
      </c>
      <c r="F116" s="259" t="str">
        <f>+Referencias!F111</f>
        <v>Promover y mantener la participación de los servidores en la evaluación de la gestión (estratégica y operativa) para la identificación de oportunidades de mejora y el aporte de ideas innovadoras</v>
      </c>
      <c r="G116" s="129"/>
      <c r="H116" s="116"/>
      <c r="I116" s="163"/>
      <c r="J116" s="163"/>
      <c r="K116" s="163" t="s">
        <v>921</v>
      </c>
      <c r="L116" s="163" t="s">
        <v>921</v>
      </c>
      <c r="M116" s="163"/>
      <c r="N116" s="163" t="s">
        <v>921</v>
      </c>
      <c r="O116" s="163"/>
      <c r="P116" s="163"/>
      <c r="Q116" s="163"/>
      <c r="R116" s="163"/>
      <c r="S116" s="163"/>
      <c r="T116" s="163"/>
      <c r="U116" s="163"/>
      <c r="V116" s="120"/>
    </row>
    <row r="117" spans="2:22" ht="25.5" x14ac:dyDescent="0.2">
      <c r="B117" s="119"/>
      <c r="C117" s="557"/>
      <c r="D117" s="557"/>
      <c r="E117" s="262">
        <f>+Referencias!E112</f>
        <v>58</v>
      </c>
      <c r="F117" s="259" t="str">
        <f>+Referencias!F112</f>
        <v>Ruta de atención para la garantía de derechos y prevención del acoso laboral y sexual</v>
      </c>
      <c r="G117" s="129"/>
      <c r="H117" s="116"/>
      <c r="I117" s="163"/>
      <c r="J117" s="163"/>
      <c r="K117" s="163"/>
      <c r="L117" s="163"/>
      <c r="M117" s="163"/>
      <c r="N117" s="163" t="s">
        <v>921</v>
      </c>
      <c r="O117" s="163" t="s">
        <v>921</v>
      </c>
      <c r="P117" s="163"/>
      <c r="Q117" s="163"/>
      <c r="R117" s="163" t="s">
        <v>921</v>
      </c>
      <c r="S117" s="163"/>
      <c r="T117" s="163" t="s">
        <v>921</v>
      </c>
      <c r="U117" s="163"/>
      <c r="V117" s="120"/>
    </row>
    <row r="118" spans="2:22" ht="51" x14ac:dyDescent="0.2">
      <c r="B118" s="119"/>
      <c r="C118" s="557"/>
      <c r="D118" s="558"/>
      <c r="E118" s="262">
        <f>+Referencias!E113</f>
        <v>59</v>
      </c>
      <c r="F118" s="259" t="str">
        <f>+Referencias!F113</f>
        <v>Alistamiento e implementación de ajustes razonables entorno al cumplimiento Decreto 2011 de 2017, vinculación de personas con discapacidad en el sector público.</v>
      </c>
      <c r="G118" s="129"/>
      <c r="H118" s="116"/>
      <c r="I118" s="163" t="s">
        <v>921</v>
      </c>
      <c r="J118" s="163"/>
      <c r="K118" s="163"/>
      <c r="L118" s="163"/>
      <c r="M118" s="163"/>
      <c r="N118" s="163" t="s">
        <v>921</v>
      </c>
      <c r="O118" s="163"/>
      <c r="P118" s="163"/>
      <c r="Q118" s="163"/>
      <c r="R118" s="163" t="s">
        <v>921</v>
      </c>
      <c r="S118" s="163"/>
      <c r="T118" s="163"/>
      <c r="U118" s="163"/>
      <c r="V118" s="120"/>
    </row>
    <row r="119" spans="2:22" ht="38.25" x14ac:dyDescent="0.2">
      <c r="B119" s="119"/>
      <c r="C119" s="557"/>
      <c r="D119" s="556" t="str">
        <f>+Referencias!D114</f>
        <v>Seguridad y salud en el trabajo</v>
      </c>
      <c r="E119" s="262">
        <f>+Referencias!E114</f>
        <v>60</v>
      </c>
      <c r="F119" s="259" t="str">
        <f>+Referencias!F114</f>
        <v>Implementación de estándares mínimos del Sistema de Gestión de Seguridad y Salud en el Trabajo SG – SST</v>
      </c>
      <c r="G119" s="129"/>
      <c r="H119" s="116"/>
      <c r="I119" s="163"/>
      <c r="J119" s="163"/>
      <c r="K119" s="163" t="s">
        <v>921</v>
      </c>
      <c r="L119" s="163" t="s">
        <v>921</v>
      </c>
      <c r="M119" s="163" t="s">
        <v>921</v>
      </c>
      <c r="N119" s="163" t="s">
        <v>921</v>
      </c>
      <c r="O119" s="163" t="s">
        <v>921</v>
      </c>
      <c r="P119" s="163"/>
      <c r="Q119" s="163"/>
      <c r="R119" s="163"/>
      <c r="S119" s="163"/>
      <c r="T119" s="163" t="s">
        <v>921</v>
      </c>
      <c r="U119" s="163"/>
      <c r="V119" s="120"/>
    </row>
    <row r="120" spans="2:22" ht="38.25" x14ac:dyDescent="0.2">
      <c r="B120" s="119"/>
      <c r="C120" s="557"/>
      <c r="D120" s="557"/>
      <c r="E120" s="262">
        <f>+Referencias!E115</f>
        <v>61</v>
      </c>
      <c r="F120" s="259" t="str">
        <f>+Referencias!F115</f>
        <v>Cuenta con Programas de Promoción y Prevención de la salud teniendo en cuenta los factores de riesgo establecidos por la entidad.</v>
      </c>
      <c r="G120" s="129"/>
      <c r="H120" s="116"/>
      <c r="I120" s="163" t="s">
        <v>921</v>
      </c>
      <c r="J120" s="163" t="s">
        <v>921</v>
      </c>
      <c r="K120" s="163"/>
      <c r="L120" s="163"/>
      <c r="M120" s="163"/>
      <c r="N120" s="163" t="s">
        <v>921</v>
      </c>
      <c r="O120" s="163"/>
      <c r="P120" s="163"/>
      <c r="Q120" s="163"/>
      <c r="R120" s="163"/>
      <c r="S120" s="163"/>
      <c r="T120" s="163"/>
      <c r="U120" s="163"/>
      <c r="V120" s="120"/>
    </row>
    <row r="121" spans="2:22" ht="89.25" x14ac:dyDescent="0.2">
      <c r="B121" s="119"/>
      <c r="C121" s="557"/>
      <c r="D121" s="558"/>
      <c r="E121" s="262">
        <f>+Referencias!E116</f>
        <v>62</v>
      </c>
      <c r="F121" s="259" t="str">
        <f>+Referencias!F116</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21" s="129"/>
      <c r="H121" s="116"/>
      <c r="I121" s="163" t="s">
        <v>921</v>
      </c>
      <c r="J121" s="163" t="s">
        <v>921</v>
      </c>
      <c r="K121" s="163"/>
      <c r="L121" s="163"/>
      <c r="M121" s="163"/>
      <c r="N121" s="163" t="s">
        <v>921</v>
      </c>
      <c r="O121" s="163"/>
      <c r="P121" s="163"/>
      <c r="Q121" s="163"/>
      <c r="R121" s="163"/>
      <c r="S121" s="163"/>
      <c r="T121" s="163"/>
      <c r="U121" s="163"/>
      <c r="V121" s="120"/>
    </row>
    <row r="122" spans="2:22" ht="76.5" x14ac:dyDescent="0.2">
      <c r="B122" s="119"/>
      <c r="C122" s="557"/>
      <c r="D122" s="259" t="str">
        <f>+Referencias!D117</f>
        <v>Valores</v>
      </c>
      <c r="E122" s="262">
        <f>+Referencias!E117</f>
        <v>63</v>
      </c>
      <c r="F122" s="259" t="str">
        <f>+Referencias!F117</f>
        <v>Implementar el Código de Integridad, en articulación con la identificación de los valores y principios institucionales; avanzar en su divulgación e interiorización por parte de los todos los servidores y garantizar su cumplimiento en el ejercicio de sus funciones</v>
      </c>
      <c r="G122" s="129"/>
      <c r="H122" s="116"/>
      <c r="I122" s="163"/>
      <c r="J122" s="163"/>
      <c r="K122" s="163" t="s">
        <v>921</v>
      </c>
      <c r="L122" s="163" t="s">
        <v>921</v>
      </c>
      <c r="M122" s="163" t="s">
        <v>921</v>
      </c>
      <c r="N122" s="163" t="s">
        <v>921</v>
      </c>
      <c r="O122" s="163" t="s">
        <v>921</v>
      </c>
      <c r="P122" s="163"/>
      <c r="Q122" s="163"/>
      <c r="R122" s="163"/>
      <c r="S122" s="163"/>
      <c r="T122" s="163" t="s">
        <v>921</v>
      </c>
      <c r="U122" s="163"/>
      <c r="V122" s="120"/>
    </row>
    <row r="123" spans="2:22" ht="25.5" x14ac:dyDescent="0.2">
      <c r="B123" s="119"/>
      <c r="C123" s="557"/>
      <c r="D123" s="259" t="str">
        <f>+Referencias!D118</f>
        <v>Contratistas</v>
      </c>
      <c r="E123" s="262">
        <f>+Referencias!E118</f>
        <v>64</v>
      </c>
      <c r="F123" s="259" t="str">
        <f>+Referencias!F118</f>
        <v>Proporción de contratistas con relación a los servidores de planta</v>
      </c>
      <c r="G123" s="129"/>
      <c r="H123" s="116"/>
      <c r="I123" s="163"/>
      <c r="J123" s="163"/>
      <c r="K123" s="163"/>
      <c r="L123" s="163"/>
      <c r="M123" s="163"/>
      <c r="N123" s="163"/>
      <c r="O123" s="163"/>
      <c r="P123" s="163"/>
      <c r="Q123" s="163"/>
      <c r="R123" s="163"/>
      <c r="S123" s="163"/>
      <c r="T123" s="163"/>
      <c r="U123" s="163" t="s">
        <v>921</v>
      </c>
      <c r="V123" s="120"/>
    </row>
    <row r="124" spans="2:22" ht="51" x14ac:dyDescent="0.2">
      <c r="B124" s="119"/>
      <c r="C124" s="557"/>
      <c r="D124" s="259" t="str">
        <f>+Referencias!D119</f>
        <v>Negociación colectiva</v>
      </c>
      <c r="E124" s="262">
        <f>+Referencias!E119</f>
        <v>65</v>
      </c>
      <c r="F124" s="259" t="str">
        <f>+Referencias!F119</f>
        <v>Negociar las condiciones de trabajo con sindicatos y asociaciones legalmente constituidas en el marco de la normatividad vigente.</v>
      </c>
      <c r="G124" s="129"/>
      <c r="H124" s="116"/>
      <c r="I124" s="163"/>
      <c r="J124" s="163"/>
      <c r="K124" s="163"/>
      <c r="L124" s="163"/>
      <c r="M124" s="163"/>
      <c r="N124" s="163" t="s">
        <v>921</v>
      </c>
      <c r="O124" s="163"/>
      <c r="P124" s="163"/>
      <c r="Q124" s="163"/>
      <c r="R124" s="163" t="s">
        <v>921</v>
      </c>
      <c r="S124" s="163"/>
      <c r="T124" s="163"/>
      <c r="U124" s="163"/>
      <c r="V124" s="120"/>
    </row>
    <row r="125" spans="2:22" ht="76.5" x14ac:dyDescent="0.2">
      <c r="B125" s="119"/>
      <c r="C125" s="557"/>
      <c r="D125" s="556" t="str">
        <f>+Referencias!D120</f>
        <v>Gerencia Pública</v>
      </c>
      <c r="E125" s="262">
        <f>+Referencias!E120</f>
        <v>66</v>
      </c>
      <c r="F125" s="259" t="str">
        <f>+Referencias!F120</f>
        <v>Implementar mecanismos para evaluar y desarrollar competencias directivas y gerenciales como liderazgo, planeación, toma de decisiones, dirección y desarrollo de personal y conocimiento del entorno, entre otros.</v>
      </c>
      <c r="G125" s="129"/>
      <c r="H125" s="116"/>
      <c r="I125" s="163"/>
      <c r="J125" s="163"/>
      <c r="K125" s="163" t="s">
        <v>921</v>
      </c>
      <c r="L125" s="163"/>
      <c r="M125" s="163" t="s">
        <v>921</v>
      </c>
      <c r="N125" s="163" t="s">
        <v>921</v>
      </c>
      <c r="O125" s="163" t="s">
        <v>921</v>
      </c>
      <c r="P125" s="163" t="s">
        <v>921</v>
      </c>
      <c r="Q125" s="163"/>
      <c r="R125" s="163"/>
      <c r="S125" s="163" t="s">
        <v>921</v>
      </c>
      <c r="T125" s="163"/>
      <c r="U125" s="163"/>
      <c r="V125" s="120"/>
    </row>
    <row r="126" spans="2:22" ht="25.5" x14ac:dyDescent="0.2">
      <c r="B126" s="119"/>
      <c r="C126" s="557"/>
      <c r="D126" s="557"/>
      <c r="E126" s="262">
        <f>+Referencias!E121</f>
        <v>67</v>
      </c>
      <c r="F126" s="259" t="str">
        <f>+Referencias!F121</f>
        <v>Promover la rendición de cuentas por parte de los gerentes (o directivos) públicos.</v>
      </c>
      <c r="G126" s="129"/>
      <c r="H126" s="130"/>
      <c r="I126" s="163"/>
      <c r="J126" s="163"/>
      <c r="K126" s="265"/>
      <c r="L126" s="265"/>
      <c r="M126" s="265"/>
      <c r="N126" s="265"/>
      <c r="O126" s="265"/>
      <c r="P126" s="265"/>
      <c r="Q126" s="265" t="s">
        <v>921</v>
      </c>
      <c r="R126" s="265" t="s">
        <v>921</v>
      </c>
      <c r="S126" s="265" t="s">
        <v>921</v>
      </c>
      <c r="T126" s="265"/>
      <c r="U126" s="163"/>
      <c r="V126" s="120"/>
    </row>
    <row r="127" spans="2:22" ht="63.75" x14ac:dyDescent="0.2">
      <c r="B127" s="8"/>
      <c r="C127" s="557"/>
      <c r="D127" s="557"/>
      <c r="E127" s="262">
        <f>+Referencias!E122</f>
        <v>68</v>
      </c>
      <c r="F127" s="259" t="str">
        <f>+Referencias!F122</f>
        <v xml:space="preserve">Propiciar mecanismos que faciliten la gestión de los conflictos por parte de los gerentes, de manera que tomen decisiones de forma objetiva y se eviten connotaciones negativas para la gestión. </v>
      </c>
      <c r="G127" s="170"/>
      <c r="H127" s="131"/>
      <c r="I127" s="163"/>
      <c r="J127" s="163"/>
      <c r="K127" s="265"/>
      <c r="L127" s="265"/>
      <c r="M127" s="265" t="s">
        <v>921</v>
      </c>
      <c r="N127" s="265"/>
      <c r="O127" s="265" t="s">
        <v>921</v>
      </c>
      <c r="P127" s="265"/>
      <c r="Q127" s="265"/>
      <c r="R127" s="265"/>
      <c r="S127" s="265"/>
      <c r="T127" s="265" t="s">
        <v>921</v>
      </c>
      <c r="U127" s="163"/>
      <c r="V127" s="9"/>
    </row>
    <row r="128" spans="2:22" ht="51" x14ac:dyDescent="0.2">
      <c r="B128" s="8"/>
      <c r="C128" s="557"/>
      <c r="D128" s="557"/>
      <c r="E128" s="262">
        <f>+Referencias!E123</f>
        <v>69</v>
      </c>
      <c r="F128" s="259" t="str">
        <f>+Referencias!F123</f>
        <v>Desarrollar procesos de reclutamiento que garanticen una amplia concurrencia de candidatos idóneos para el acceso a los empleos gerenciales (o directivos).</v>
      </c>
      <c r="G128" s="170"/>
      <c r="H128" s="131"/>
      <c r="I128" s="163"/>
      <c r="J128" s="163"/>
      <c r="K128" s="265"/>
      <c r="L128" s="265"/>
      <c r="M128" s="265" t="s">
        <v>921</v>
      </c>
      <c r="N128" s="265" t="s">
        <v>921</v>
      </c>
      <c r="O128" s="265" t="s">
        <v>921</v>
      </c>
      <c r="P128" s="265"/>
      <c r="Q128" s="265"/>
      <c r="R128" s="265"/>
      <c r="S128" s="265"/>
      <c r="T128" s="265"/>
      <c r="U128" s="163"/>
      <c r="V128" s="9"/>
    </row>
    <row r="129" spans="2:22" ht="76.5" x14ac:dyDescent="0.2">
      <c r="B129" s="8"/>
      <c r="C129" s="557"/>
      <c r="D129" s="557"/>
      <c r="E129" s="262">
        <f>+Referencias!E124</f>
        <v>70</v>
      </c>
      <c r="F129" s="259" t="str">
        <f>+Referencias!F124</f>
        <v>Implementar mecanismos o instrumentos para intervenir el desempeño de gerentes (o directivos) inferior a lo esperado (igual o inferior a 75%), mediante un plan de mejoramiento y alineado a las nuevas dinámicas de la industria 4.0.</v>
      </c>
      <c r="G129" s="170"/>
      <c r="H129" s="131"/>
      <c r="I129" s="163"/>
      <c r="J129" s="163"/>
      <c r="K129" s="265"/>
      <c r="L129" s="265"/>
      <c r="M129" s="265" t="s">
        <v>921</v>
      </c>
      <c r="N129" s="265"/>
      <c r="O129" s="265" t="s">
        <v>921</v>
      </c>
      <c r="P129" s="265"/>
      <c r="Q129" s="265"/>
      <c r="R129" s="265"/>
      <c r="S129" s="265" t="s">
        <v>921</v>
      </c>
      <c r="T129" s="265"/>
      <c r="U129" s="163"/>
      <c r="V129" s="9"/>
    </row>
    <row r="130" spans="2:22" ht="38.25" x14ac:dyDescent="0.2">
      <c r="B130" s="8"/>
      <c r="C130" s="558"/>
      <c r="D130" s="558"/>
      <c r="E130" s="262">
        <f>+Referencias!E125</f>
        <v>71</v>
      </c>
      <c r="F130" s="259" t="str">
        <f>+Referencias!F125</f>
        <v>Brindar oportunidades para que los servidores públicos de carrera desempeñen cargos gerenciales (o directivos).</v>
      </c>
      <c r="G130" s="170"/>
      <c r="H130" s="131"/>
      <c r="I130" s="163"/>
      <c r="J130" s="163"/>
      <c r="K130" s="265"/>
      <c r="L130" s="265"/>
      <c r="M130" s="265" t="s">
        <v>921</v>
      </c>
      <c r="N130" s="265" t="s">
        <v>921</v>
      </c>
      <c r="O130" s="265"/>
      <c r="P130" s="265"/>
      <c r="Q130" s="265"/>
      <c r="R130" s="265"/>
      <c r="S130" s="265"/>
      <c r="T130" s="265"/>
      <c r="U130" s="163"/>
      <c r="V130" s="9"/>
    </row>
    <row r="131" spans="2:22" ht="38.25" x14ac:dyDescent="0.2">
      <c r="B131" s="8"/>
      <c r="C131" s="556" t="str">
        <f>+Referencias!C126</f>
        <v>RETIRO</v>
      </c>
      <c r="D131" s="259" t="str">
        <f>+Referencias!D126</f>
        <v>Gestión de la información</v>
      </c>
      <c r="E131" s="262">
        <f>+Referencias!E126</f>
        <v>72</v>
      </c>
      <c r="F131" s="259" t="str">
        <f>+Referencias!F126</f>
        <v>Contar con cifras de retiro de servidores y su correspondiente análisis por modalidad de retiro.</v>
      </c>
      <c r="G131" s="170"/>
      <c r="H131" s="131"/>
      <c r="I131" s="163"/>
      <c r="J131" s="163"/>
      <c r="K131" s="265"/>
      <c r="L131" s="265"/>
      <c r="M131" s="265"/>
      <c r="N131" s="265"/>
      <c r="O131" s="265"/>
      <c r="P131" s="265"/>
      <c r="Q131" s="265"/>
      <c r="R131" s="265"/>
      <c r="S131" s="265"/>
      <c r="T131" s="265"/>
      <c r="U131" s="163" t="s">
        <v>921</v>
      </c>
      <c r="V131" s="9"/>
    </row>
    <row r="132" spans="2:22" ht="38.25" x14ac:dyDescent="0.2">
      <c r="B132" s="8"/>
      <c r="C132" s="557"/>
      <c r="D132" s="556" t="str">
        <f>+Referencias!D127</f>
        <v>Administración del talento humano</v>
      </c>
      <c r="E132" s="262">
        <f>+Referencias!E127</f>
        <v>73</v>
      </c>
      <c r="F132" s="259" t="str">
        <f>+Referencias!F127</f>
        <v>Realizar entrevistas de retiro para identificar las razones por las que los servidores se retiran de la entidad.</v>
      </c>
      <c r="G132" s="170"/>
      <c r="H132" s="131"/>
      <c r="I132" s="163"/>
      <c r="J132" s="163"/>
      <c r="K132" s="265"/>
      <c r="L132" s="265"/>
      <c r="M132" s="265"/>
      <c r="N132" s="265" t="s">
        <v>921</v>
      </c>
      <c r="O132" s="265"/>
      <c r="P132" s="265"/>
      <c r="Q132" s="265"/>
      <c r="R132" s="265"/>
      <c r="S132" s="265" t="s">
        <v>921</v>
      </c>
      <c r="T132" s="265"/>
      <c r="U132" s="163"/>
      <c r="V132" s="9"/>
    </row>
    <row r="133" spans="2:22" ht="38.25" x14ac:dyDescent="0.2">
      <c r="B133" s="8"/>
      <c r="C133" s="557"/>
      <c r="D133" s="558"/>
      <c r="E133" s="262">
        <f>+Referencias!E128</f>
        <v>74</v>
      </c>
      <c r="F133" s="259" t="str">
        <f>+Referencias!F128</f>
        <v>Elaborar un informe acerca de las razones de retiro que genere insumos para el plan estratégico del talento humano.</v>
      </c>
      <c r="G133" s="170"/>
      <c r="H133" s="131"/>
      <c r="I133" s="163"/>
      <c r="J133" s="163"/>
      <c r="K133" s="265"/>
      <c r="L133" s="265" t="s">
        <v>921</v>
      </c>
      <c r="M133" s="265"/>
      <c r="N133" s="265"/>
      <c r="O133" s="265" t="s">
        <v>921</v>
      </c>
      <c r="P133" s="265"/>
      <c r="Q133" s="265"/>
      <c r="R133" s="265"/>
      <c r="S133" s="265"/>
      <c r="T133" s="265"/>
      <c r="U133" s="163"/>
      <c r="V133" s="9"/>
    </row>
    <row r="134" spans="2:22" ht="51" x14ac:dyDescent="0.2">
      <c r="B134" s="8"/>
      <c r="C134" s="557"/>
      <c r="D134" s="556" t="str">
        <f>+Referencias!D129</f>
        <v>Desvinculación asistida</v>
      </c>
      <c r="E134" s="262">
        <f>+Referencias!E129</f>
        <v>75</v>
      </c>
      <c r="F134" s="259" t="str">
        <f>+Referencias!F129</f>
        <v>Contar con programas de reconocimiento de la trayectoria laboral  y agradecimiento por el servicio prestado a las personas que se desvinculan</v>
      </c>
      <c r="G134" s="170"/>
      <c r="H134" s="131"/>
      <c r="I134" s="163"/>
      <c r="J134" s="163"/>
      <c r="K134" s="265" t="s">
        <v>921</v>
      </c>
      <c r="L134" s="265"/>
      <c r="M134" s="265" t="s">
        <v>921</v>
      </c>
      <c r="N134" s="265" t="s">
        <v>921</v>
      </c>
      <c r="O134" s="265"/>
      <c r="P134" s="265"/>
      <c r="Q134" s="265"/>
      <c r="R134" s="265"/>
      <c r="S134" s="265"/>
      <c r="T134" s="265"/>
      <c r="U134" s="163"/>
      <c r="V134" s="9"/>
    </row>
    <row r="135" spans="2:22" ht="76.5" x14ac:dyDescent="0.2">
      <c r="B135" s="8"/>
      <c r="C135" s="557"/>
      <c r="D135" s="558"/>
      <c r="E135" s="262">
        <f>+Referencias!E130</f>
        <v>76</v>
      </c>
      <c r="F135" s="259" t="str">
        <f>+Referencias!F130</f>
        <v>Brindar apoyo socio laboral y emocional a las personas que se desvinculan por pensión, por reestructuración o por finalización del nombramiento en provisionalidad, de manera que se les facilite enfrentar el cambio, mediante un Plan de Desvinculación Asistida</v>
      </c>
      <c r="G135" s="170"/>
      <c r="H135" s="131"/>
      <c r="I135" s="163"/>
      <c r="J135" s="163"/>
      <c r="K135" s="265" t="s">
        <v>921</v>
      </c>
      <c r="L135" s="265"/>
      <c r="M135" s="265"/>
      <c r="N135" s="265" t="s">
        <v>921</v>
      </c>
      <c r="O135" s="265"/>
      <c r="P135" s="265"/>
      <c r="Q135" s="265"/>
      <c r="R135" s="265"/>
      <c r="S135" s="265"/>
      <c r="T135" s="265"/>
      <c r="U135" s="163"/>
      <c r="V135" s="9"/>
    </row>
    <row r="136" spans="2:22" ht="38.25" x14ac:dyDescent="0.2">
      <c r="B136" s="8"/>
      <c r="C136" s="559"/>
      <c r="D136" s="259" t="str">
        <f>+Referencias!D131</f>
        <v>Gestión del conocimiento</v>
      </c>
      <c r="E136" s="262">
        <f>+Referencias!E131</f>
        <v>77</v>
      </c>
      <c r="F136" s="259" t="str">
        <f>+Referencias!F131</f>
        <v>Contar con mecanismos para transferir el conocimiento de los servidores que se retiran de la Entidad a quienes continúan vinculados</v>
      </c>
      <c r="G136" s="170"/>
      <c r="H136" s="131"/>
      <c r="I136" s="163"/>
      <c r="J136" s="163"/>
      <c r="K136" s="265"/>
      <c r="L136" s="265"/>
      <c r="M136" s="265"/>
      <c r="N136" s="265"/>
      <c r="O136" s="265"/>
      <c r="P136" s="265" t="s">
        <v>921</v>
      </c>
      <c r="Q136" s="265"/>
      <c r="R136" s="265"/>
      <c r="S136" s="265"/>
      <c r="T136" s="265" t="s">
        <v>921</v>
      </c>
      <c r="U136" s="163"/>
      <c r="V136" s="9"/>
    </row>
    <row r="137" spans="2:22" ht="19.5" thickBot="1" x14ac:dyDescent="0.25">
      <c r="B137" s="14"/>
      <c r="C137" s="121"/>
      <c r="D137" s="171"/>
      <c r="E137" s="263"/>
      <c r="F137" s="171"/>
      <c r="G137" s="171"/>
      <c r="H137" s="122"/>
      <c r="I137" s="166"/>
      <c r="J137" s="166"/>
      <c r="K137" s="166"/>
      <c r="L137" s="166"/>
      <c r="M137" s="166"/>
      <c r="N137" s="166"/>
      <c r="O137" s="166"/>
      <c r="P137" s="166"/>
      <c r="Q137" s="166"/>
      <c r="R137" s="166"/>
      <c r="S137" s="166"/>
      <c r="T137" s="166"/>
      <c r="U137" s="166"/>
      <c r="V137" s="16"/>
    </row>
    <row r="138" spans="2:22" ht="18.75" x14ac:dyDescent="0.2">
      <c r="D138" s="20"/>
      <c r="E138" s="264"/>
      <c r="F138" s="20"/>
      <c r="G138" s="20"/>
      <c r="I138" s="167"/>
      <c r="J138" s="167"/>
      <c r="K138" s="167"/>
      <c r="L138" s="167"/>
      <c r="M138" s="167"/>
      <c r="N138" s="167"/>
      <c r="O138" s="167"/>
      <c r="P138" s="167"/>
      <c r="Q138" s="167"/>
      <c r="R138" s="167"/>
      <c r="S138" s="167"/>
      <c r="T138" s="167"/>
      <c r="U138" s="167"/>
    </row>
    <row r="139" spans="2:22" ht="18.75" hidden="1" x14ac:dyDescent="0.2">
      <c r="D139" s="20"/>
      <c r="E139" s="264"/>
      <c r="F139" s="20"/>
      <c r="G139" s="20"/>
      <c r="I139" s="167"/>
      <c r="J139" s="167"/>
      <c r="K139" s="167"/>
      <c r="L139" s="167"/>
      <c r="M139" s="167"/>
      <c r="N139" s="167"/>
      <c r="O139" s="167"/>
      <c r="P139" s="167"/>
      <c r="Q139" s="167"/>
      <c r="R139" s="167"/>
      <c r="S139" s="167"/>
      <c r="T139" s="167"/>
      <c r="U139" s="167"/>
    </row>
  </sheetData>
  <autoFilter ref="I11:U136"/>
  <mergeCells count="28">
    <mergeCell ref="C4:U4"/>
    <mergeCell ref="C10:F11"/>
    <mergeCell ref="I6:L6"/>
    <mergeCell ref="M6:P6"/>
    <mergeCell ref="Q6:R6"/>
    <mergeCell ref="S6:T6"/>
    <mergeCell ref="C6:G8"/>
    <mergeCell ref="D125:D130"/>
    <mergeCell ref="D132:D133"/>
    <mergeCell ref="D134:D135"/>
    <mergeCell ref="C131:C136"/>
    <mergeCell ref="G10:G11"/>
    <mergeCell ref="C49:C130"/>
    <mergeCell ref="D12:D14"/>
    <mergeCell ref="D15:D24"/>
    <mergeCell ref="D25:D33"/>
    <mergeCell ref="C12:C35"/>
    <mergeCell ref="D36:D40"/>
    <mergeCell ref="D41:D43"/>
    <mergeCell ref="D44:D45"/>
    <mergeCell ref="C36:C48"/>
    <mergeCell ref="D50:D53"/>
    <mergeCell ref="D54:D60"/>
    <mergeCell ref="D61:D75"/>
    <mergeCell ref="D76:D99"/>
    <mergeCell ref="D100:D107"/>
    <mergeCell ref="D108:D118"/>
    <mergeCell ref="D119:D121"/>
  </mergeCells>
  <conditionalFormatting sqref="I12:U136">
    <cfRule type="containsText" dxfId="70" priority="2" operator="containsText" text="X">
      <formula>NOT(ISERROR(SEARCH("X",I12)))</formula>
    </cfRule>
  </conditionalFormatting>
  <dataValidations count="1">
    <dataValidation type="whole" operator="equal" allowBlank="1" showInputMessage="1" showErrorMessage="1" sqref="I12:U136 G2:XFD8 A1:F1048576">
      <formula1>27253034123005</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4"/>
  <sheetViews>
    <sheetView showGridLines="0" zoomScale="70" zoomScaleNormal="70" workbookViewId="0">
      <pane xSplit="6" ySplit="6" topLeftCell="G88" activePane="bottomRight" state="frozen"/>
      <selection pane="topRight" activeCell="G1" sqref="G1"/>
      <selection pane="bottomLeft" activeCell="A7" sqref="A7"/>
      <selection pane="bottomRight" activeCell="F92" sqref="F92"/>
    </sheetView>
  </sheetViews>
  <sheetFormatPr baseColWidth="10" defaultColWidth="0" defaultRowHeight="14.25" zeroHeight="1" x14ac:dyDescent="0.25"/>
  <cols>
    <col min="1" max="1" width="1.7109375" style="34" customWidth="1"/>
    <col min="2" max="2" width="1.42578125" style="34" customWidth="1"/>
    <col min="3" max="3" width="18.28515625" style="34" customWidth="1"/>
    <col min="4" max="4" width="21.42578125" style="34" customWidth="1"/>
    <col min="5" max="5" width="6.85546875" style="172" customWidth="1"/>
    <col min="6" max="6" width="49.7109375" style="34" customWidth="1"/>
    <col min="7" max="7" width="12.28515625" style="173" customWidth="1"/>
    <col min="8" max="8" width="42.28515625" style="34" customWidth="1"/>
    <col min="9" max="9" width="43.28515625" style="34" customWidth="1"/>
    <col min="10" max="10" width="35.7109375" style="34" customWidth="1"/>
    <col min="11" max="11" width="1.42578125" style="34" customWidth="1"/>
    <col min="12" max="12" width="2.28515625" style="34" customWidth="1"/>
    <col min="13" max="13" width="3.7109375" style="34" customWidth="1"/>
    <col min="14" max="14" width="0" style="34" hidden="1" customWidth="1"/>
    <col min="15" max="16384" width="16.42578125" style="34" hidden="1"/>
  </cols>
  <sheetData>
    <row r="1" spans="2:13" ht="7.5" customHeight="1" thickBot="1" x14ac:dyDescent="0.3"/>
    <row r="2" spans="2:13" ht="96" customHeight="1" x14ac:dyDescent="0.25">
      <c r="B2" s="35"/>
      <c r="C2" s="36"/>
      <c r="D2" s="36"/>
      <c r="E2" s="174"/>
      <c r="F2" s="36"/>
      <c r="G2" s="175"/>
      <c r="H2" s="36"/>
      <c r="I2" s="36"/>
      <c r="J2" s="36"/>
      <c r="K2" s="37"/>
    </row>
    <row r="3" spans="2:13" ht="33.75" customHeight="1" x14ac:dyDescent="0.25">
      <c r="B3" s="38"/>
      <c r="C3" s="473" t="s">
        <v>6</v>
      </c>
      <c r="D3" s="473"/>
      <c r="E3" s="473"/>
      <c r="F3" s="473"/>
      <c r="G3" s="473"/>
      <c r="H3" s="473"/>
      <c r="I3" s="473"/>
      <c r="J3" s="473"/>
      <c r="K3" s="42"/>
    </row>
    <row r="4" spans="2:13" ht="7.5" customHeight="1" thickBot="1" x14ac:dyDescent="0.3">
      <c r="B4" s="38"/>
      <c r="K4" s="42"/>
    </row>
    <row r="5" spans="2:13" ht="26.25" customHeight="1" thickTop="1" x14ac:dyDescent="0.25">
      <c r="B5" s="38"/>
      <c r="C5" s="589" t="s">
        <v>922</v>
      </c>
      <c r="D5" s="591" t="s">
        <v>923</v>
      </c>
      <c r="E5" s="591" t="s">
        <v>924</v>
      </c>
      <c r="F5" s="597"/>
      <c r="G5" s="593" t="s">
        <v>925</v>
      </c>
      <c r="H5" s="595" t="s">
        <v>926</v>
      </c>
      <c r="I5" s="595" t="s">
        <v>927</v>
      </c>
      <c r="J5" s="595" t="s">
        <v>928</v>
      </c>
      <c r="K5" s="42"/>
    </row>
    <row r="6" spans="2:13" ht="36" customHeight="1" thickBot="1" x14ac:dyDescent="0.3">
      <c r="B6" s="176"/>
      <c r="C6" s="590"/>
      <c r="D6" s="592"/>
      <c r="E6" s="592"/>
      <c r="F6" s="598"/>
      <c r="G6" s="594"/>
      <c r="H6" s="596"/>
      <c r="I6" s="596"/>
      <c r="J6" s="596"/>
      <c r="K6" s="42"/>
    </row>
    <row r="7" spans="2:13" ht="62.25" customHeight="1" x14ac:dyDescent="0.25">
      <c r="B7" s="599"/>
      <c r="C7" s="604" t="str">
        <f>+'Autodiagnóstico '!C12</f>
        <v>PLANEACIÓN</v>
      </c>
      <c r="D7" s="615" t="str">
        <f>+'Autodiagnóstico '!E12</f>
        <v>Conocimiento normativo y del entorno</v>
      </c>
      <c r="E7" s="248">
        <v>1</v>
      </c>
      <c r="F7" s="186" t="str">
        <f>+'Autodiagnóstico '!H12</f>
        <v>Conocer y considerar el propósito, las funciones y el tipo de entidad; conocer su entorno; y vincular la planeación estratégica en los diseños de planeación del área.</v>
      </c>
      <c r="G7" s="218">
        <f>+'Autodiagnóstico '!N12</f>
        <v>81</v>
      </c>
      <c r="H7" s="186" t="s">
        <v>929</v>
      </c>
      <c r="I7" s="186" t="s">
        <v>930</v>
      </c>
      <c r="J7" s="209" t="s">
        <v>931</v>
      </c>
      <c r="K7" s="42"/>
    </row>
    <row r="8" spans="2:13" ht="35.1" customHeight="1" x14ac:dyDescent="0.25">
      <c r="B8" s="599"/>
      <c r="C8" s="605"/>
      <c r="D8" s="616"/>
      <c r="E8" s="129">
        <v>2</v>
      </c>
      <c r="F8" s="182" t="str">
        <f>+'Autodiagnóstico '!H17</f>
        <v xml:space="preserve">Conocer y considerar toda la normatividad aplicable al proceso de TH </v>
      </c>
      <c r="G8" s="200">
        <f>+'Autodiagnóstico '!N17</f>
        <v>81</v>
      </c>
      <c r="H8" s="182"/>
      <c r="I8" s="182"/>
      <c r="J8" s="205" t="s">
        <v>932</v>
      </c>
      <c r="K8" s="42"/>
      <c r="L8" s="587"/>
      <c r="M8" s="588"/>
    </row>
    <row r="9" spans="2:13" ht="42" customHeight="1" x14ac:dyDescent="0.25">
      <c r="B9" s="599"/>
      <c r="C9" s="605"/>
      <c r="D9" s="617"/>
      <c r="E9" s="214">
        <v>3</v>
      </c>
      <c r="F9" s="182" t="str">
        <f>+'Autodiagnóstico '!H22</f>
        <v>Conocer y considerar los lineamientos institucionales macro relacionados con la entidad, emitidos por Función Pública, CNSC, ESAP y Presidencia de la República.</v>
      </c>
      <c r="G9" s="200">
        <f>+'Autodiagnóstico '!N22</f>
        <v>81</v>
      </c>
      <c r="H9" s="182"/>
      <c r="I9" s="182"/>
      <c r="J9" s="205" t="s">
        <v>932</v>
      </c>
      <c r="K9" s="42"/>
    </row>
    <row r="10" spans="2:13" ht="72" x14ac:dyDescent="0.25">
      <c r="B10" s="599"/>
      <c r="C10" s="606"/>
      <c r="D10" s="613" t="str">
        <f>+'Autodiagnóstico '!E27</f>
        <v>Gestión de la información</v>
      </c>
      <c r="E10" s="212">
        <v>4</v>
      </c>
      <c r="F10" s="183" t="str">
        <f>+'Autodiagnóstico '!H27</f>
        <v>Gestionar la información en el SIGEP (Servidores Públicos)</v>
      </c>
      <c r="G10" s="213">
        <f>+'Autodiagnóstico '!N27</f>
        <v>90</v>
      </c>
      <c r="H10" s="183" t="s">
        <v>933</v>
      </c>
      <c r="I10" s="183" t="s">
        <v>934</v>
      </c>
      <c r="J10" s="202" t="s">
        <v>935</v>
      </c>
      <c r="K10" s="42"/>
    </row>
    <row r="11" spans="2:13" ht="81.75" customHeight="1" x14ac:dyDescent="0.25">
      <c r="B11" s="599"/>
      <c r="C11" s="606"/>
      <c r="D11" s="613"/>
      <c r="E11" s="129">
        <v>5</v>
      </c>
      <c r="F11" s="182" t="str">
        <f>+'Autodiagnóstico '!H32</f>
        <v>Gestionar la información en el SIGEP (Contratistas)</v>
      </c>
      <c r="G11" s="200">
        <f>+'Autodiagnóstico '!N32</f>
        <v>90</v>
      </c>
      <c r="H11" s="182" t="s">
        <v>933</v>
      </c>
      <c r="I11" s="182" t="s">
        <v>934</v>
      </c>
      <c r="J11" s="205" t="s">
        <v>935</v>
      </c>
      <c r="K11" s="42"/>
    </row>
    <row r="12" spans="2:13" ht="86.25" customHeight="1" x14ac:dyDescent="0.25">
      <c r="B12" s="599"/>
      <c r="C12" s="606"/>
      <c r="D12" s="613"/>
      <c r="E12" s="129">
        <v>6</v>
      </c>
      <c r="F12" s="182" t="str">
        <f>+'Autodiagnóstico '!H37</f>
        <v>Verificar la información cargada en el SIGEP</v>
      </c>
      <c r="G12" s="200">
        <f>+'Autodiagnóstico '!N37</f>
        <v>90</v>
      </c>
      <c r="H12" s="182" t="s">
        <v>933</v>
      </c>
      <c r="I12" s="182" t="s">
        <v>934</v>
      </c>
      <c r="J12" s="205" t="s">
        <v>935</v>
      </c>
      <c r="K12" s="42"/>
    </row>
    <row r="13" spans="2:13" ht="84.95" customHeight="1" x14ac:dyDescent="0.25">
      <c r="B13" s="599"/>
      <c r="C13" s="606"/>
      <c r="D13" s="613"/>
      <c r="E13" s="129">
        <v>7</v>
      </c>
      <c r="F13" s="182" t="str">
        <f>+'Autodiagnóstico '!H42</f>
        <v>Contar con un mecanismo de información que permita visualizar en tiempo real la planta de personal y generar reportes, articulado con la nómina o independiente, diferenciando:
- Planta global y planta estructural, por grupos internos de trabajo</v>
      </c>
      <c r="G13" s="200">
        <f>+'Autodiagnóstico '!N42</f>
        <v>85</v>
      </c>
      <c r="H13" s="182"/>
      <c r="I13" s="182" t="s">
        <v>936</v>
      </c>
      <c r="J13" s="205" t="s">
        <v>937</v>
      </c>
      <c r="K13" s="42"/>
    </row>
    <row r="14" spans="2:13" ht="84.95" customHeight="1" x14ac:dyDescent="0.25">
      <c r="B14" s="599"/>
      <c r="C14" s="606"/>
      <c r="D14" s="613"/>
      <c r="E14" s="129">
        <v>8</v>
      </c>
      <c r="F14" s="182" t="str">
        <f>+'Autodiagnóstico '!H47</f>
        <v>Contar con un mecanismo de información que permita visualizar en tiempo real la planta de personal y generar reportes, articulado con la nómina o independiente, diferenciando:
- Tipos de vinculación, nivel, código, grado</v>
      </c>
      <c r="G14" s="200">
        <f>+'Autodiagnóstico '!N47</f>
        <v>85</v>
      </c>
      <c r="H14" s="182"/>
      <c r="I14" s="182" t="s">
        <v>936</v>
      </c>
      <c r="J14" s="205" t="s">
        <v>932</v>
      </c>
      <c r="K14" s="42"/>
    </row>
    <row r="15" spans="2:13" ht="84.95" customHeight="1" x14ac:dyDescent="0.25">
      <c r="B15" s="599"/>
      <c r="C15" s="606"/>
      <c r="D15" s="613"/>
      <c r="E15" s="129">
        <v>9</v>
      </c>
      <c r="F15" s="182" t="str">
        <f>+'Autodiagnóstico '!H52</f>
        <v>Contar con un mecanismo de información que permita visualizar en tiempo real la planta de personal y generar reportes, articulado con la nómina o independiente, diferenciando:
- Antigüedad en el Estado, nivel académico y género</v>
      </c>
      <c r="G15" s="200">
        <f>+'Autodiagnóstico '!N52</f>
        <v>85</v>
      </c>
      <c r="H15" s="182"/>
      <c r="I15" s="182" t="s">
        <v>936</v>
      </c>
      <c r="J15" s="205" t="s">
        <v>932</v>
      </c>
      <c r="K15" s="42"/>
    </row>
    <row r="16" spans="2:13" ht="84.95" customHeight="1" x14ac:dyDescent="0.25">
      <c r="B16" s="599"/>
      <c r="C16" s="606"/>
      <c r="D16" s="613"/>
      <c r="E16" s="129">
        <v>10</v>
      </c>
      <c r="F16" s="182" t="str">
        <f>+'Autodiagnóstico '!H57</f>
        <v>Contar con un mecanismo de información que permita visualizar en tiempo real la planta de personal y generar reportes, articulado con la nómina o independiente, diferenciando:
- Cargos en vacancia definitiva o temporal por niveles</v>
      </c>
      <c r="G16" s="200">
        <f>+'Autodiagnóstico '!N57</f>
        <v>81</v>
      </c>
      <c r="H16" s="182"/>
      <c r="I16" s="182" t="s">
        <v>936</v>
      </c>
      <c r="J16" s="205" t="s">
        <v>932</v>
      </c>
      <c r="K16" s="42"/>
    </row>
    <row r="17" spans="2:11" ht="84.95" customHeight="1" x14ac:dyDescent="0.25">
      <c r="B17" s="599"/>
      <c r="C17" s="606"/>
      <c r="D17" s="613"/>
      <c r="E17" s="129">
        <v>11</v>
      </c>
      <c r="F17" s="182" t="str">
        <f>+'Autodiagnóstico '!H62</f>
        <v>Contar con un mecanismo de información que permita visualizar en tiempo real la planta de personal y generar reportes, articulado con la nómina o independiente, diferenciando:
- Perfiles de Empleos</v>
      </c>
      <c r="G17" s="200">
        <f>+'Autodiagnóstico '!N62</f>
        <v>90</v>
      </c>
      <c r="H17" s="182"/>
      <c r="I17" s="182" t="s">
        <v>938</v>
      </c>
      <c r="J17" s="205" t="s">
        <v>939</v>
      </c>
      <c r="K17" s="42"/>
    </row>
    <row r="18" spans="2:11" ht="109.5" customHeight="1" x14ac:dyDescent="0.25">
      <c r="B18" s="599"/>
      <c r="C18" s="606"/>
      <c r="D18" s="613"/>
      <c r="E18" s="129">
        <v>12</v>
      </c>
      <c r="F18" s="182" t="str">
        <f>+'Autodiagnóstico '!H67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200">
        <f>+'Autodiagnóstico '!N67</f>
        <v>90</v>
      </c>
      <c r="H18" s="182"/>
      <c r="I18" s="182" t="s">
        <v>940</v>
      </c>
      <c r="J18" s="205" t="s">
        <v>932</v>
      </c>
      <c r="K18" s="42"/>
    </row>
    <row r="19" spans="2:11" ht="210" customHeight="1" x14ac:dyDescent="0.25">
      <c r="B19" s="599"/>
      <c r="C19" s="606"/>
      <c r="D19" s="614"/>
      <c r="E19" s="214">
        <v>13</v>
      </c>
      <c r="F19" s="179" t="str">
        <f>'Autodiagnóstico '!H72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201">
        <f>+'Autodiagnóstico '!N72</f>
        <v>85</v>
      </c>
      <c r="H19" s="179" t="s">
        <v>929</v>
      </c>
      <c r="I19" s="179"/>
      <c r="J19" s="203" t="s">
        <v>932</v>
      </c>
      <c r="K19" s="42"/>
    </row>
    <row r="20" spans="2:11" ht="131.25" customHeight="1" x14ac:dyDescent="0.25">
      <c r="B20" s="599"/>
      <c r="C20" s="606"/>
      <c r="D20" s="600" t="str">
        <f>+'Autodiagnóstico '!E77</f>
        <v>Planeación Estratégica</v>
      </c>
      <c r="E20" s="212">
        <v>14</v>
      </c>
      <c r="F20" s="183" t="str">
        <f>+'Autodiagnóstico '!H77</f>
        <v>Diseñar la planeación estratégica del talento humano, que contemple:</v>
      </c>
      <c r="G20" s="213">
        <f>+'Autodiagnóstico '!N77</f>
        <v>85</v>
      </c>
      <c r="H20" s="183" t="s">
        <v>929</v>
      </c>
      <c r="I20" s="183" t="s">
        <v>941</v>
      </c>
      <c r="J20" s="202" t="s">
        <v>942</v>
      </c>
      <c r="K20" s="42"/>
    </row>
    <row r="21" spans="2:11" ht="48" x14ac:dyDescent="0.25">
      <c r="B21" s="599"/>
      <c r="C21" s="606"/>
      <c r="D21" s="601"/>
      <c r="E21" s="219" t="s">
        <v>134</v>
      </c>
      <c r="F21" s="182" t="str">
        <f>+'Autodiagnóstico '!I82</f>
        <v>Plan anual de vacantes y Plan de Previsión de Recursos Humanos que prevea y programe los recursos necesarios para proveer las vacantes mediante concurso</v>
      </c>
      <c r="G21" s="200">
        <f>+'Autodiagnóstico '!N82</f>
        <v>85</v>
      </c>
      <c r="H21" s="182"/>
      <c r="I21" s="182"/>
      <c r="J21" s="205" t="s">
        <v>943</v>
      </c>
      <c r="K21" s="42"/>
    </row>
    <row r="22" spans="2:11" ht="84" x14ac:dyDescent="0.25">
      <c r="B22" s="599"/>
      <c r="C22" s="606"/>
      <c r="D22" s="601"/>
      <c r="E22" s="219" t="s">
        <v>142</v>
      </c>
      <c r="F22" s="182" t="str">
        <f>+'Autodiagnóstico '!I87</f>
        <v>Plan Institucional de Capacitación</v>
      </c>
      <c r="G22" s="200">
        <f>+'Autodiagnóstico '!N87</f>
        <v>85</v>
      </c>
      <c r="H22" s="182" t="s">
        <v>944</v>
      </c>
      <c r="I22" s="182"/>
      <c r="J22" s="205" t="s">
        <v>945</v>
      </c>
      <c r="K22" s="42"/>
    </row>
    <row r="23" spans="2:11" ht="84" x14ac:dyDescent="0.25">
      <c r="B23" s="599"/>
      <c r="C23" s="606"/>
      <c r="D23" s="601"/>
      <c r="E23" s="219" t="s">
        <v>149</v>
      </c>
      <c r="F23" s="182" t="str">
        <f>+'Autodiagnóstico '!I92</f>
        <v>Plan de bienestar e incentivos</v>
      </c>
      <c r="G23" s="200">
        <f>+'Autodiagnóstico '!N92</f>
        <v>85</v>
      </c>
      <c r="H23" s="182" t="s">
        <v>946</v>
      </c>
      <c r="I23" s="182"/>
      <c r="J23" s="205" t="s">
        <v>947</v>
      </c>
      <c r="K23" s="42"/>
    </row>
    <row r="24" spans="2:11" ht="79.5" customHeight="1" x14ac:dyDescent="0.25">
      <c r="B24" s="599"/>
      <c r="C24" s="606"/>
      <c r="D24" s="601"/>
      <c r="E24" s="219" t="s">
        <v>156</v>
      </c>
      <c r="F24" s="182" t="str">
        <f>+'Autodiagnóstico '!I97</f>
        <v>Plan de seguridad y salud en el trabajo</v>
      </c>
      <c r="G24" s="200">
        <f>+'Autodiagnóstico '!N97</f>
        <v>90</v>
      </c>
      <c r="H24" s="182"/>
      <c r="I24" s="182"/>
      <c r="J24" s="205" t="s">
        <v>948</v>
      </c>
      <c r="K24" s="42"/>
    </row>
    <row r="25" spans="2:11" ht="55.5" customHeight="1" x14ac:dyDescent="0.25">
      <c r="B25" s="599"/>
      <c r="C25" s="606"/>
      <c r="D25" s="601"/>
      <c r="E25" s="219" t="s">
        <v>163</v>
      </c>
      <c r="F25" s="182" t="str">
        <f>+'Autodiagnóstico '!I102</f>
        <v>Monitoreo y seguimiento del SIGEP</v>
      </c>
      <c r="G25" s="200">
        <f>+'Autodiagnóstico '!N102</f>
        <v>90</v>
      </c>
      <c r="H25" s="182"/>
      <c r="I25" s="182"/>
      <c r="J25" s="205" t="s">
        <v>949</v>
      </c>
      <c r="K25" s="42"/>
    </row>
    <row r="26" spans="2:11" ht="69.75" customHeight="1" x14ac:dyDescent="0.25">
      <c r="B26" s="599"/>
      <c r="C26" s="606"/>
      <c r="D26" s="601"/>
      <c r="E26" s="219" t="s">
        <v>170</v>
      </c>
      <c r="F26" s="182" t="str">
        <f>+'Autodiagnóstico '!I107</f>
        <v>Evaluación de desempeño</v>
      </c>
      <c r="G26" s="200">
        <f>+'Autodiagnóstico '!N107</f>
        <v>85</v>
      </c>
      <c r="H26" s="182"/>
      <c r="I26" s="182"/>
      <c r="J26" s="205" t="s">
        <v>950</v>
      </c>
      <c r="K26" s="42"/>
    </row>
    <row r="27" spans="2:11" ht="58.5" customHeight="1" x14ac:dyDescent="0.25">
      <c r="B27" s="599"/>
      <c r="C27" s="606"/>
      <c r="D27" s="601"/>
      <c r="E27" s="219" t="s">
        <v>177</v>
      </c>
      <c r="F27" s="182" t="str">
        <f>+'Autodiagnóstico '!I112</f>
        <v>Inducción y reinducción (Se agrega en el Plan Estratégico de Talento Humano, dado que éste contiene al Plan Institucional de Capacitación - Decreto 612 de 2018)</v>
      </c>
      <c r="G27" s="200">
        <f>+'Autodiagnóstico '!N112</f>
        <v>90</v>
      </c>
      <c r="H27" s="182"/>
      <c r="I27" s="182"/>
      <c r="J27" s="205" t="s">
        <v>951</v>
      </c>
      <c r="K27" s="42"/>
    </row>
    <row r="28" spans="2:11" ht="54" customHeight="1" x14ac:dyDescent="0.25">
      <c r="B28" s="599"/>
      <c r="C28" s="606"/>
      <c r="D28" s="602"/>
      <c r="E28" s="220" t="s">
        <v>184</v>
      </c>
      <c r="F28" s="182" t="str">
        <f>+'Autodiagnóstico '!I117</f>
        <v>Medición, análisis y mejoramiento del clima organizacional (Se agrega en el Plan estratégico de Talento Humano, dado que éste contiene al Plan de Bienestar y Estímulos - Decreto 612 de 2018)</v>
      </c>
      <c r="G28" s="201">
        <f>+'Autodiagnóstico '!N117</f>
        <v>85</v>
      </c>
      <c r="H28" s="179"/>
      <c r="I28" s="179"/>
      <c r="J28" s="203" t="s">
        <v>952</v>
      </c>
      <c r="K28" s="42"/>
    </row>
    <row r="29" spans="2:11" ht="96" x14ac:dyDescent="0.25">
      <c r="B29" s="599"/>
      <c r="C29" s="606"/>
      <c r="D29" s="1" t="str">
        <f>+'Autodiagnóstico '!E122</f>
        <v>Manual de funciones y competencias</v>
      </c>
      <c r="E29" s="151">
        <v>15</v>
      </c>
      <c r="F29" s="184" t="str">
        <f>+'Autodiagnóstico '!H122</f>
        <v>Contar con un manual de funciones y competencias ajustado a las directrices vigentes</v>
      </c>
      <c r="G29" s="2">
        <f>+'Autodiagnóstico '!N122</f>
        <v>85</v>
      </c>
      <c r="H29" s="189" t="s">
        <v>953</v>
      </c>
      <c r="I29" s="184" t="s">
        <v>954</v>
      </c>
      <c r="J29" s="207" t="s">
        <v>955</v>
      </c>
      <c r="K29" s="42"/>
    </row>
    <row r="30" spans="2:11" ht="99" customHeight="1" thickBot="1" x14ac:dyDescent="0.3">
      <c r="B30" s="599"/>
      <c r="C30" s="607"/>
      <c r="D30" s="194" t="str">
        <f>+'Autodiagnóstico '!E127</f>
        <v>Arreglo institucional</v>
      </c>
      <c r="E30" s="152">
        <v>16</v>
      </c>
      <c r="F30" s="185" t="str">
        <f>+'Autodiagnóstico '!H127</f>
        <v>Contar con un área estratégica para la gerencia del TH</v>
      </c>
      <c r="G30" s="3">
        <f>+'Autodiagnóstico '!N127</f>
        <v>80</v>
      </c>
      <c r="H30" s="190"/>
      <c r="I30" s="185" t="s">
        <v>956</v>
      </c>
      <c r="J30" s="210"/>
      <c r="K30" s="42"/>
    </row>
    <row r="31" spans="2:11" ht="84" x14ac:dyDescent="0.25">
      <c r="B31" s="599"/>
      <c r="C31" s="608" t="str">
        <f>+'Autodiagnóstico '!C132</f>
        <v>INGRESO</v>
      </c>
      <c r="D31" s="603" t="str">
        <f>+'Autodiagnóstico '!E132</f>
        <v>Provisión del empleo</v>
      </c>
      <c r="E31" s="221">
        <v>17</v>
      </c>
      <c r="F31" s="186" t="str">
        <f>+'Autodiagnóstico '!H132</f>
        <v>Proveer las vacantes definitivas de forma temporal mediante la figura de encargo, eficientemente</v>
      </c>
      <c r="G31" s="218">
        <f>+'Autodiagnóstico '!N132</f>
        <v>80</v>
      </c>
      <c r="H31" s="186" t="s">
        <v>929</v>
      </c>
      <c r="I31" s="186"/>
      <c r="J31" s="209" t="s">
        <v>957</v>
      </c>
      <c r="K31" s="42"/>
    </row>
    <row r="32" spans="2:11" ht="40.5" customHeight="1" x14ac:dyDescent="0.25">
      <c r="B32" s="599"/>
      <c r="C32" s="609"/>
      <c r="D32" s="601"/>
      <c r="E32" s="129">
        <v>18</v>
      </c>
      <c r="F32" s="182" t="str">
        <f>+'Autodiagnóstico '!H137</f>
        <v>Proveer las vacantes definitivas oportunamente, de acuerdo con el Plan Anual de Vacantes</v>
      </c>
      <c r="G32" s="200">
        <f>+'Autodiagnóstico '!N137</f>
        <v>80</v>
      </c>
      <c r="H32" s="182"/>
      <c r="I32" s="182"/>
      <c r="J32" s="205" t="s">
        <v>958</v>
      </c>
      <c r="K32" s="42"/>
    </row>
    <row r="33" spans="2:11" ht="65.25" customHeight="1" x14ac:dyDescent="0.25">
      <c r="B33" s="599"/>
      <c r="C33" s="609"/>
      <c r="D33" s="601"/>
      <c r="E33" s="129">
        <v>19</v>
      </c>
      <c r="F33" s="182" t="str">
        <f>+'Autodiagnóstico '!H142</f>
        <v>Proveer las vacantes definitivas temporalmente mediante nombramientos provisionales, eficientemente</v>
      </c>
      <c r="G33" s="200">
        <f>+'Autodiagnóstico '!N142</f>
        <v>80</v>
      </c>
      <c r="H33" s="182"/>
      <c r="I33" s="182"/>
      <c r="J33" s="205" t="s">
        <v>959</v>
      </c>
      <c r="K33" s="42"/>
    </row>
    <row r="34" spans="2:11" ht="72" x14ac:dyDescent="0.25">
      <c r="B34" s="599"/>
      <c r="C34" s="609"/>
      <c r="D34" s="601"/>
      <c r="E34" s="129">
        <v>20</v>
      </c>
      <c r="F34" s="182" t="str">
        <f>+'Autodiagnóstico '!H147</f>
        <v>Contar con las listas de elegibles vigentes en su entidad hasta su vencimiento</v>
      </c>
      <c r="G34" s="200">
        <f>+'Autodiagnóstico '!N147</f>
        <v>20</v>
      </c>
      <c r="H34" s="182"/>
      <c r="I34" s="182"/>
      <c r="J34" s="205" t="s">
        <v>960</v>
      </c>
      <c r="K34" s="42"/>
    </row>
    <row r="35" spans="2:11" ht="45" customHeight="1" x14ac:dyDescent="0.25">
      <c r="B35" s="599"/>
      <c r="C35" s="609"/>
      <c r="D35" s="602"/>
      <c r="E35" s="214">
        <v>21</v>
      </c>
      <c r="F35" s="179" t="str">
        <f>+'Autodiagnóstico '!H152</f>
        <v>Contar con mecanismos para verificar si existen servidores de carrera administrativa con derecho preferencial para ser encargados</v>
      </c>
      <c r="G35" s="201">
        <f>+'Autodiagnóstico '!N152</f>
        <v>85</v>
      </c>
      <c r="H35" s="179"/>
      <c r="I35" s="179"/>
      <c r="J35" s="203" t="s">
        <v>961</v>
      </c>
      <c r="K35" s="42"/>
    </row>
    <row r="36" spans="2:11" ht="91.5" customHeight="1" x14ac:dyDescent="0.25">
      <c r="B36" s="38"/>
      <c r="C36" s="609"/>
      <c r="D36" s="600" t="str">
        <f>+'Autodiagnóstico '!E157</f>
        <v>Gestión de la información</v>
      </c>
      <c r="E36" s="212">
        <v>22</v>
      </c>
      <c r="F36" s="183" t="str">
        <f>+'Autodiagnóstico '!H157</f>
        <v>Contar con la trazabilidad electrónica o física de la historia laboral de cada servidor</v>
      </c>
      <c r="G36" s="213">
        <f>+'Autodiagnóstico '!N157</f>
        <v>85</v>
      </c>
      <c r="H36" s="183" t="s">
        <v>929</v>
      </c>
      <c r="I36" s="183" t="s">
        <v>962</v>
      </c>
      <c r="J36" s="202" t="s">
        <v>963</v>
      </c>
      <c r="K36" s="42"/>
    </row>
    <row r="37" spans="2:11" ht="77.25" customHeight="1" x14ac:dyDescent="0.25">
      <c r="B37" s="38"/>
      <c r="C37" s="609"/>
      <c r="D37" s="601"/>
      <c r="E37" s="129">
        <v>23</v>
      </c>
      <c r="F37" s="182" t="str">
        <f>+'Autodiagnóstico '!H162</f>
        <v>Registrar y analizar las vacantes y los tiempos de cubrimiento, especialmente de los gerentes públicos</v>
      </c>
      <c r="G37" s="200">
        <f>+'Autodiagnóstico '!N162</f>
        <v>85</v>
      </c>
      <c r="H37" s="182"/>
      <c r="I37" s="182"/>
      <c r="J37" s="205" t="s">
        <v>964</v>
      </c>
      <c r="K37" s="42"/>
    </row>
    <row r="38" spans="2:11" ht="77.25" customHeight="1" x14ac:dyDescent="0.25">
      <c r="B38" s="38"/>
      <c r="C38" s="609"/>
      <c r="D38" s="612"/>
      <c r="E38" s="214">
        <v>24</v>
      </c>
      <c r="F38" s="179" t="str">
        <f>+'Autodiagnóstico '!H167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201">
        <f>+'Autodiagnóstico '!N167</f>
        <v>90</v>
      </c>
      <c r="H38" s="179"/>
      <c r="I38" s="179"/>
      <c r="J38" s="203" t="s">
        <v>965</v>
      </c>
      <c r="K38" s="42"/>
    </row>
    <row r="39" spans="2:11" ht="100.5" customHeight="1" x14ac:dyDescent="0.25">
      <c r="B39" s="38"/>
      <c r="C39" s="609"/>
      <c r="D39" s="600" t="str">
        <f>+'Autodiagnóstico '!E172</f>
        <v>Meritocracia</v>
      </c>
      <c r="E39" s="212">
        <v>25</v>
      </c>
      <c r="F39" s="183" t="str">
        <f>+'Autodiagnóstico '!H172</f>
        <v>Contar con mecanismos para evaluar competencias para los candidatos a cubrir vacantes temporales o de libre nombramiento y remoción.</v>
      </c>
      <c r="G39" s="213">
        <f>+'Autodiagnóstico '!N172</f>
        <v>81</v>
      </c>
      <c r="H39" s="183" t="s">
        <v>966</v>
      </c>
      <c r="I39" s="183" t="s">
        <v>967</v>
      </c>
      <c r="J39" s="202" t="s">
        <v>968</v>
      </c>
      <c r="K39" s="42"/>
    </row>
    <row r="40" spans="2:11" ht="63" customHeight="1" x14ac:dyDescent="0.25">
      <c r="B40" s="38"/>
      <c r="C40" s="609"/>
      <c r="D40" s="612"/>
      <c r="E40" s="214">
        <v>26</v>
      </c>
      <c r="F40" s="179" t="str">
        <f>+'Autodiagnóstico '!H177</f>
        <v xml:space="preserve">Enviar oportunamente las solicitudes de inscripción o de actualización en carrera administrativa a la CNSC </v>
      </c>
      <c r="G40" s="201">
        <f>+'Autodiagnóstico '!N177</f>
        <v>20</v>
      </c>
      <c r="H40" s="179"/>
      <c r="I40" s="179"/>
      <c r="J40" s="203" t="s">
        <v>969</v>
      </c>
      <c r="K40" s="42"/>
    </row>
    <row r="41" spans="2:11" ht="68.25" customHeight="1" x14ac:dyDescent="0.25">
      <c r="B41" s="38"/>
      <c r="C41" s="609"/>
      <c r="D41" s="222" t="str">
        <f>+'Autodiagnóstico '!E182</f>
        <v>Gestión del desempeño</v>
      </c>
      <c r="E41" s="193">
        <v>27</v>
      </c>
      <c r="F41" s="184" t="str">
        <f>+'Autodiagnóstico '!H182</f>
        <v>Verificar que se realice adecuadamente la evaluación de periodo de prueba a los servidores nuevos de carrera administrativa, de acuerdo con la normatividad vigente</v>
      </c>
      <c r="G41" s="211">
        <f>+'Autodiagnóstico '!N182</f>
        <v>20</v>
      </c>
      <c r="H41" s="184"/>
      <c r="I41" s="184" t="s">
        <v>970</v>
      </c>
      <c r="J41" s="207" t="s">
        <v>971</v>
      </c>
      <c r="K41" s="42"/>
    </row>
    <row r="42" spans="2:11" ht="68.25" customHeight="1" x14ac:dyDescent="0.25">
      <c r="B42" s="38"/>
      <c r="C42" s="610"/>
      <c r="D42" s="245" t="str">
        <f>+'Autodiagnóstico '!E187</f>
        <v>Conocimiento institucional</v>
      </c>
      <c r="E42" s="242">
        <v>28</v>
      </c>
      <c r="F42" s="246" t="str">
        <f>+'Autodiagnóstico '!H187</f>
        <v>Realizar inducción a todo servidor público que se vincule a la entidad</v>
      </c>
      <c r="G42" s="211">
        <f>+'Autodiagnóstico '!N187</f>
        <v>90</v>
      </c>
      <c r="H42" s="246"/>
      <c r="I42" s="246"/>
      <c r="J42" s="207" t="s">
        <v>972</v>
      </c>
      <c r="K42" s="42"/>
    </row>
    <row r="43" spans="2:11" ht="60.75" thickBot="1" x14ac:dyDescent="0.3">
      <c r="B43" s="38"/>
      <c r="C43" s="611"/>
      <c r="D43" s="223" t="str">
        <f>+'Autodiagnóstico '!E192</f>
        <v>Inclusión</v>
      </c>
      <c r="E43" s="224">
        <v>29</v>
      </c>
      <c r="F43" s="225" t="str">
        <f>+'Autodiagnóstico '!H192</f>
        <v>Cumplimiento del Decreto 2011 de 2017 relacionado con el porcentaje de vinculación de personas con discapacidad en la planta de empleos de la entidad</v>
      </c>
      <c r="G43" s="226">
        <f>+'Autodiagnóstico '!N192</f>
        <v>90</v>
      </c>
      <c r="H43" s="225"/>
      <c r="I43" s="225"/>
      <c r="J43" s="227" t="s">
        <v>973</v>
      </c>
      <c r="K43" s="42"/>
    </row>
    <row r="44" spans="2:11" ht="56.25" customHeight="1" x14ac:dyDescent="0.25">
      <c r="B44" s="38"/>
      <c r="C44" s="618" t="str">
        <f>'Autodiagnóstico '!C197</f>
        <v>DESARROLLO</v>
      </c>
      <c r="D44" s="228" t="str">
        <f>+'Autodiagnóstico '!E197</f>
        <v>Conocimiento institucional</v>
      </c>
      <c r="E44" s="229">
        <v>30</v>
      </c>
      <c r="F44" s="187" t="str">
        <f>+'Autodiagnóstico '!H197</f>
        <v>Realizar reinducción a todos los servidores máximo cada dos años</v>
      </c>
      <c r="G44" s="230">
        <f>+'Autodiagnóstico '!N197</f>
        <v>90</v>
      </c>
      <c r="H44" s="187" t="s">
        <v>974</v>
      </c>
      <c r="I44" s="187"/>
      <c r="J44" s="204" t="s">
        <v>975</v>
      </c>
      <c r="K44" s="42"/>
    </row>
    <row r="45" spans="2:11" ht="97.5" customHeight="1" x14ac:dyDescent="0.25">
      <c r="B45" s="38"/>
      <c r="C45" s="619"/>
      <c r="D45" s="600" t="str">
        <f>+'Autodiagnóstico '!E202</f>
        <v>Gestión de la información</v>
      </c>
      <c r="E45" s="212">
        <v>31</v>
      </c>
      <c r="F45" s="183" t="str">
        <f>+'Autodiagnóstico '!H202</f>
        <v>Llevar registros apropiados del número de gerentes públicos que hay en la entidad, así como de su movilidad</v>
      </c>
      <c r="G45" s="213">
        <f>+'Autodiagnóstico '!N202</f>
        <v>90</v>
      </c>
      <c r="H45" s="183" t="s">
        <v>976</v>
      </c>
      <c r="I45" s="183" t="s">
        <v>962</v>
      </c>
      <c r="J45" s="202" t="s">
        <v>977</v>
      </c>
      <c r="K45" s="42"/>
    </row>
    <row r="46" spans="2:11" ht="102" customHeight="1" x14ac:dyDescent="0.25">
      <c r="B46" s="38"/>
      <c r="C46" s="619"/>
      <c r="D46" s="601"/>
      <c r="E46" s="129">
        <v>32</v>
      </c>
      <c r="F46" s="182" t="str">
        <f>+'Autodiagnóstico '!H207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6" s="200">
        <f>+'Autodiagnóstico '!N207</f>
        <v>40</v>
      </c>
      <c r="H46" s="182"/>
      <c r="I46" s="182" t="s">
        <v>962</v>
      </c>
      <c r="J46" s="205" t="s">
        <v>978</v>
      </c>
      <c r="K46" s="42"/>
    </row>
    <row r="47" spans="2:11" ht="78.75" customHeight="1" x14ac:dyDescent="0.25">
      <c r="B47" s="38"/>
      <c r="C47" s="619"/>
      <c r="D47" s="601"/>
      <c r="E47" s="129">
        <v>33</v>
      </c>
      <c r="F47" s="182" t="str">
        <f>+'Autodiagnóstico '!H212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7" s="200">
        <f>+'Autodiagnóstico '!N212</f>
        <v>50</v>
      </c>
      <c r="H47" s="182"/>
      <c r="I47" s="182" t="s">
        <v>979</v>
      </c>
      <c r="J47" s="205" t="s">
        <v>980</v>
      </c>
      <c r="K47" s="42"/>
    </row>
    <row r="48" spans="2:11" ht="90.75" customHeight="1" x14ac:dyDescent="0.25">
      <c r="B48" s="38"/>
      <c r="C48" s="619"/>
      <c r="D48" s="602"/>
      <c r="E48" s="214">
        <v>34</v>
      </c>
      <c r="F48" s="179" t="str">
        <f>+'Autodiagnóstico '!H217</f>
        <v>Llevar registros de todas las actividades de bienestar y capacitación realizadas, y contar con información sistematizada sobre número de asistentes y servidores que participaron en las actividades, incluyendo familiares.</v>
      </c>
      <c r="G48" s="201">
        <f>+'Autodiagnóstico '!N217</f>
        <v>90</v>
      </c>
      <c r="H48" s="179"/>
      <c r="I48" s="179" t="s">
        <v>981</v>
      </c>
      <c r="J48" s="203" t="s">
        <v>977</v>
      </c>
      <c r="K48" s="42"/>
    </row>
    <row r="49" spans="2:11" ht="95.25" customHeight="1" x14ac:dyDescent="0.25">
      <c r="B49" s="38"/>
      <c r="C49" s="619"/>
      <c r="D49" s="600" t="str">
        <f>+'Autodiagnóstico '!E222</f>
        <v>Gestión del desempeño</v>
      </c>
      <c r="E49" s="212">
        <v>35</v>
      </c>
      <c r="F49" s="183" t="str">
        <f>+'Autodiagnóstico '!H222</f>
        <v>Adopción mediante acto administrativo del sistema de evaluación del desempeño y los acuerdos de gestión</v>
      </c>
      <c r="G49" s="213">
        <f>+'Autodiagnóstico '!N222</f>
        <v>80</v>
      </c>
      <c r="H49" s="586" t="s">
        <v>982</v>
      </c>
      <c r="I49" s="183" t="s">
        <v>983</v>
      </c>
      <c r="J49" s="202" t="s">
        <v>950</v>
      </c>
      <c r="K49" s="42"/>
    </row>
    <row r="50" spans="2:11" ht="59.25" customHeight="1" x14ac:dyDescent="0.25">
      <c r="B50" s="38"/>
      <c r="C50" s="619"/>
      <c r="D50" s="601"/>
      <c r="E50" s="129">
        <v>36</v>
      </c>
      <c r="F50" s="182" t="str">
        <f>+'Autodiagnóstico '!H227</f>
        <v>Se ha facilitado el proceso de acuerdos de gestión implementando la normatividad vigente y haciendo las capacitaciones correspondientes</v>
      </c>
      <c r="G50" s="200">
        <f>+'Autodiagnóstico '!N227</f>
        <v>50</v>
      </c>
      <c r="H50" s="469"/>
      <c r="I50" s="182"/>
      <c r="J50" s="205" t="s">
        <v>984</v>
      </c>
      <c r="K50" s="42"/>
    </row>
    <row r="51" spans="2:11" ht="149.25" customHeight="1" x14ac:dyDescent="0.25">
      <c r="B51" s="38"/>
      <c r="C51" s="619"/>
      <c r="D51" s="601"/>
      <c r="E51" s="129">
        <v>37</v>
      </c>
      <c r="F51" s="182" t="str">
        <f>+'Autodiagnóstico '!H232</f>
        <v>Llevar a cabo las labores de evaluación de desempeño de conformidad con la normatividad vigente y llevar los registros correspondientes, en sus respectivas fases.</v>
      </c>
      <c r="G51" s="200">
        <f>+'Autodiagnóstico '!N232</f>
        <v>85</v>
      </c>
      <c r="H51" s="182"/>
      <c r="I51" s="182" t="s">
        <v>985</v>
      </c>
      <c r="J51" s="205" t="s">
        <v>986</v>
      </c>
      <c r="K51" s="42"/>
    </row>
    <row r="52" spans="2:11" ht="45" customHeight="1" x14ac:dyDescent="0.25">
      <c r="B52" s="38"/>
      <c r="C52" s="619"/>
      <c r="D52" s="601"/>
      <c r="E52" s="129">
        <v>38</v>
      </c>
      <c r="F52" s="182" t="str">
        <f>+'Autodiagnóstico '!H237</f>
        <v>Establecer y hacer seguimiento a los planes de mejoramiento individual teniendo en cuenta:</v>
      </c>
      <c r="G52" s="200">
        <f>+'Autodiagnóstico '!N237</f>
        <v>50</v>
      </c>
      <c r="H52" s="182"/>
      <c r="I52" s="182" t="s">
        <v>987</v>
      </c>
      <c r="J52" s="205" t="s">
        <v>988</v>
      </c>
      <c r="K52" s="42"/>
    </row>
    <row r="53" spans="2:11" ht="42.75" customHeight="1" x14ac:dyDescent="0.25">
      <c r="B53" s="38"/>
      <c r="C53" s="619"/>
      <c r="D53" s="601"/>
      <c r="E53" s="219" t="s">
        <v>365</v>
      </c>
      <c r="F53" s="182" t="str">
        <f>+'Autodiagnóstico '!I242</f>
        <v>Evaluación del desempeño</v>
      </c>
      <c r="G53" s="200">
        <f>+'Autodiagnóstico '!N242</f>
        <v>80</v>
      </c>
      <c r="H53" s="182"/>
      <c r="I53" s="182"/>
      <c r="J53" s="205" t="s">
        <v>986</v>
      </c>
      <c r="K53" s="42"/>
    </row>
    <row r="54" spans="2:11" ht="35.1" customHeight="1" x14ac:dyDescent="0.25">
      <c r="B54" s="38"/>
      <c r="C54" s="619"/>
      <c r="D54" s="601"/>
      <c r="E54" s="219" t="s">
        <v>372</v>
      </c>
      <c r="F54" s="182" t="str">
        <f>+'Autodiagnóstico '!I247</f>
        <v>Diagnóstico de necesidades de capacitación realizada por Talento Humano</v>
      </c>
      <c r="G54" s="200">
        <f>+'Autodiagnóstico '!N247</f>
        <v>85</v>
      </c>
      <c r="H54" s="182"/>
      <c r="I54" s="182"/>
      <c r="J54" s="205" t="s">
        <v>932</v>
      </c>
      <c r="K54" s="42"/>
    </row>
    <row r="55" spans="2:11" ht="47.25" customHeight="1" x14ac:dyDescent="0.25">
      <c r="B55" s="38"/>
      <c r="C55" s="619"/>
      <c r="D55" s="602"/>
      <c r="E55" s="214">
        <v>39</v>
      </c>
      <c r="F55" s="179" t="str">
        <f>+'Autodiagnóstico '!H252</f>
        <v>Establecer mecanismos de evaluación periódica del desempeño en torno al servicio al ciudadano diferentes a las obligatorias.</v>
      </c>
      <c r="G55" s="201">
        <f>+'Autodiagnóstico '!N252</f>
        <v>80</v>
      </c>
      <c r="H55" s="179"/>
      <c r="I55" s="179"/>
      <c r="J55" s="203"/>
      <c r="K55" s="42"/>
    </row>
    <row r="56" spans="2:11" ht="180.75" customHeight="1" x14ac:dyDescent="0.25">
      <c r="B56" s="38"/>
      <c r="C56" s="619"/>
      <c r="D56" s="600" t="str">
        <f>+'Autodiagnóstico '!E257</f>
        <v>Capacitación</v>
      </c>
      <c r="E56" s="212">
        <v>40</v>
      </c>
      <c r="F56" s="183" t="str">
        <f>+'Autodiagnóstico '!H257</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56" s="213">
        <f>+'Autodiagnóstico '!N257</f>
        <v>85</v>
      </c>
      <c r="H56" s="586" t="s">
        <v>989</v>
      </c>
      <c r="I56" s="183" t="s">
        <v>990</v>
      </c>
      <c r="J56" s="202" t="s">
        <v>991</v>
      </c>
      <c r="K56" s="42"/>
    </row>
    <row r="57" spans="2:11" ht="35.1" customHeight="1" x14ac:dyDescent="0.25">
      <c r="B57" s="38"/>
      <c r="C57" s="619"/>
      <c r="D57" s="601"/>
      <c r="E57" s="219" t="s">
        <v>393</v>
      </c>
      <c r="F57" s="182" t="str">
        <f>+'Autodiagnóstico '!I262</f>
        <v>Diagnóstico de necesidades de la entidad y de los gerentes públicos</v>
      </c>
      <c r="G57" s="200">
        <f>+'Autodiagnóstico '!N262</f>
        <v>85</v>
      </c>
      <c r="H57" s="468"/>
      <c r="I57" s="182" t="s">
        <v>992</v>
      </c>
      <c r="J57" s="205" t="s">
        <v>993</v>
      </c>
      <c r="K57" s="42"/>
    </row>
    <row r="58" spans="2:11" ht="27.75" customHeight="1" x14ac:dyDescent="0.25">
      <c r="B58" s="38"/>
      <c r="C58" s="619"/>
      <c r="D58" s="601"/>
      <c r="E58" s="219" t="s">
        <v>401</v>
      </c>
      <c r="F58" s="182" t="str">
        <f>+'Autodiagnóstico '!I267</f>
        <v>Orientaciones de la alta dirección</v>
      </c>
      <c r="G58" s="200">
        <f>+'Autodiagnóstico '!N267</f>
        <v>85</v>
      </c>
      <c r="H58" s="468"/>
      <c r="I58" s="182"/>
      <c r="J58" s="205" t="s">
        <v>994</v>
      </c>
      <c r="K58" s="42"/>
    </row>
    <row r="59" spans="2:11" ht="35.1" customHeight="1" x14ac:dyDescent="0.25">
      <c r="B59" s="38"/>
      <c r="C59" s="619"/>
      <c r="D59" s="601"/>
      <c r="E59" s="219" t="s">
        <v>408</v>
      </c>
      <c r="F59" s="182" t="str">
        <f>+'Autodiagnóstico '!I272</f>
        <v>Oferta del sector Función Pública</v>
      </c>
      <c r="G59" s="200">
        <f>+'Autodiagnóstico '!N272</f>
        <v>20</v>
      </c>
      <c r="H59" s="469"/>
      <c r="I59" s="182" t="s">
        <v>995</v>
      </c>
      <c r="J59" s="205" t="s">
        <v>993</v>
      </c>
      <c r="K59" s="42"/>
    </row>
    <row r="60" spans="2:11" ht="19.5" customHeight="1" x14ac:dyDescent="0.25">
      <c r="B60" s="38"/>
      <c r="C60" s="619"/>
      <c r="D60" s="601"/>
      <c r="E60" s="231"/>
      <c r="F60" s="199" t="str">
        <f>+'Autodiagnóstico '!H277</f>
        <v>Desglosándolo en las siguientes fases:</v>
      </c>
      <c r="G60" s="232"/>
      <c r="H60" s="199"/>
      <c r="I60" s="199"/>
      <c r="J60" s="206"/>
      <c r="K60" s="42"/>
    </row>
    <row r="61" spans="2:11" ht="35.1" customHeight="1" x14ac:dyDescent="0.25">
      <c r="B61" s="38"/>
      <c r="C61" s="619"/>
      <c r="D61" s="601"/>
      <c r="E61" s="219" t="s">
        <v>416</v>
      </c>
      <c r="F61" s="182" t="str">
        <f>+'Autodiagnóstico '!I278</f>
        <v>Elaboración del diagnóstico de necesidades de aprendizaje organizacional, teniendo en cuenta las nuevas dinámicas de la industria 4.0.</v>
      </c>
      <c r="G61" s="200">
        <f>+'Autodiagnóstico '!N278</f>
        <v>85</v>
      </c>
      <c r="H61" s="467" t="s">
        <v>996</v>
      </c>
      <c r="I61" s="182"/>
      <c r="J61" s="205" t="s">
        <v>993</v>
      </c>
      <c r="K61" s="42"/>
    </row>
    <row r="62" spans="2:11" ht="35.1" customHeight="1" x14ac:dyDescent="0.25">
      <c r="B62" s="38"/>
      <c r="C62" s="619"/>
      <c r="D62" s="601"/>
      <c r="E62" s="219" t="s">
        <v>424</v>
      </c>
      <c r="F62" s="182" t="str">
        <f>+'Autodiagnóstico '!I283</f>
        <v>Formulación del componente de capacitación del Plan Estratégico de Talento Humano</v>
      </c>
      <c r="G62" s="200">
        <f>+'Autodiagnóstico '!N283</f>
        <v>85</v>
      </c>
      <c r="H62" s="468"/>
      <c r="I62" s="182"/>
      <c r="J62" s="205" t="s">
        <v>993</v>
      </c>
      <c r="K62" s="42"/>
    </row>
    <row r="63" spans="2:11" ht="35.1" customHeight="1" x14ac:dyDescent="0.25">
      <c r="B63" s="38"/>
      <c r="C63" s="619"/>
      <c r="D63" s="601"/>
      <c r="E63" s="219" t="s">
        <v>426</v>
      </c>
      <c r="F63" s="182" t="str">
        <f>+'Autodiagnóstico '!I288</f>
        <v>Diseño y aplicación de los programas de aprendizaje: inducción, entrenamiento y capacitación</v>
      </c>
      <c r="G63" s="200">
        <f>+'Autodiagnóstico '!N288</f>
        <v>85</v>
      </c>
      <c r="H63" s="468"/>
      <c r="I63" s="182"/>
      <c r="J63" s="205" t="s">
        <v>994</v>
      </c>
      <c r="K63" s="42"/>
    </row>
    <row r="64" spans="2:11" ht="35.1" customHeight="1" x14ac:dyDescent="0.25">
      <c r="B64" s="38"/>
      <c r="C64" s="619"/>
      <c r="D64" s="601"/>
      <c r="E64" s="219" t="s">
        <v>428</v>
      </c>
      <c r="F64" s="182" t="str">
        <f>+'Autodiagnóstico '!I293</f>
        <v>Seguimiento y evaluación de los programas de aprendizaje</v>
      </c>
      <c r="G64" s="200">
        <f>+'Autodiagnóstico '!N293</f>
        <v>85</v>
      </c>
      <c r="H64" s="469"/>
      <c r="I64" s="182" t="s">
        <v>997</v>
      </c>
      <c r="J64" s="205" t="s">
        <v>994</v>
      </c>
      <c r="K64" s="42"/>
    </row>
    <row r="65" spans="2:11" ht="34.5" customHeight="1" x14ac:dyDescent="0.25">
      <c r="B65" s="38"/>
      <c r="C65" s="619"/>
      <c r="D65" s="601"/>
      <c r="E65" s="231"/>
      <c r="F65" s="630" t="str">
        <f>+'Autodiagnóstico '!H298</f>
        <v>Incluyendo contenidos que impacten las tres dimensiones de las competencias (ser, hacer y saber) en cada uno de los siguientes ejes temáticos, de acuerdo con el Diagnóstico de Necesidades de Aprendizaje Organizacional:</v>
      </c>
      <c r="G65" s="630"/>
      <c r="H65" s="630"/>
      <c r="I65" s="630"/>
      <c r="J65" s="206"/>
      <c r="K65" s="42"/>
    </row>
    <row r="66" spans="2:11" ht="35.1" customHeight="1" x14ac:dyDescent="0.25">
      <c r="B66" s="38"/>
      <c r="C66" s="619"/>
      <c r="D66" s="601"/>
      <c r="E66" s="219" t="s">
        <v>431</v>
      </c>
      <c r="F66" s="182" t="str">
        <f>+'Autodiagnóstico '!I299</f>
        <v>Gestión del Conocimiento y la Innovación</v>
      </c>
      <c r="G66" s="200">
        <f>+'Autodiagnóstico '!N299</f>
        <v>85</v>
      </c>
      <c r="H66" s="467" t="s">
        <v>998</v>
      </c>
      <c r="I66" s="182"/>
      <c r="J66" s="205" t="s">
        <v>999</v>
      </c>
      <c r="K66" s="42"/>
    </row>
    <row r="67" spans="2:11" ht="35.1" customHeight="1" x14ac:dyDescent="0.25">
      <c r="B67" s="38"/>
      <c r="C67" s="619"/>
      <c r="D67" s="601"/>
      <c r="E67" s="219" t="s">
        <v>438</v>
      </c>
      <c r="F67" s="182">
        <f>+'Autodiagnóstico '!I304</f>
        <v>0</v>
      </c>
      <c r="G67" s="200">
        <f>'Autodiagnóstico '!N304</f>
        <v>85</v>
      </c>
      <c r="H67" s="468"/>
      <c r="I67" s="182"/>
      <c r="J67" s="205" t="s">
        <v>999</v>
      </c>
      <c r="K67" s="42"/>
    </row>
    <row r="68" spans="2:11" ht="35.1" customHeight="1" x14ac:dyDescent="0.25">
      <c r="B68" s="38"/>
      <c r="C68" s="619"/>
      <c r="D68" s="601"/>
      <c r="E68" s="219" t="s">
        <v>442</v>
      </c>
      <c r="F68" s="182" t="str">
        <f>+'Autodiagnóstico '!I309</f>
        <v>Creación de Valor Público</v>
      </c>
      <c r="G68" s="200">
        <f>'Autodiagnóstico '!N309</f>
        <v>50</v>
      </c>
      <c r="H68" s="468"/>
      <c r="I68" s="182"/>
      <c r="J68" s="205" t="s">
        <v>999</v>
      </c>
      <c r="K68" s="42"/>
    </row>
    <row r="69" spans="2:11" ht="44.25" customHeight="1" x14ac:dyDescent="0.25">
      <c r="B69" s="38"/>
      <c r="C69" s="619"/>
      <c r="D69" s="601"/>
      <c r="E69" s="219" t="s">
        <v>447</v>
      </c>
      <c r="F69" s="182" t="str">
        <f>+'Autodiagnóstico '!I314</f>
        <v>Probidad y Ética de lo Público</v>
      </c>
      <c r="G69" s="200">
        <f>'Autodiagnóstico '!N314</f>
        <v>85</v>
      </c>
      <c r="H69" s="469"/>
      <c r="I69" s="182"/>
      <c r="J69" s="205" t="s">
        <v>1000</v>
      </c>
      <c r="K69" s="42"/>
    </row>
    <row r="70" spans="2:11" ht="35.1" customHeight="1" x14ac:dyDescent="0.25">
      <c r="B70" s="38"/>
      <c r="C70" s="619"/>
      <c r="D70" s="602"/>
      <c r="E70" s="214">
        <v>41</v>
      </c>
      <c r="F70" s="179" t="str">
        <f>+'Autodiagnóstico '!H319</f>
        <v>Desarrollar el programa de bilingüismo en la entidad</v>
      </c>
      <c r="G70" s="201">
        <f>+'Autodiagnóstico '!N319</f>
        <v>20</v>
      </c>
      <c r="H70" s="179"/>
      <c r="I70" s="179"/>
      <c r="J70" s="203" t="s">
        <v>1001</v>
      </c>
      <c r="K70" s="42"/>
    </row>
    <row r="71" spans="2:11" ht="144.75" customHeight="1" x14ac:dyDescent="0.25">
      <c r="B71" s="38"/>
      <c r="C71" s="619"/>
      <c r="D71" s="600" t="str">
        <f>+'Autodiagnóstico '!E324</f>
        <v xml:space="preserve">Bienestar </v>
      </c>
      <c r="E71" s="212">
        <v>42</v>
      </c>
      <c r="F71" s="183" t="str">
        <f>+'Autodiagnóstico '!H324</f>
        <v>Elaborar el plan de bienestar e incentivos, teniendo en cuenta los lineamientos y ejes temáticos del Programa Nacional de Bienestar 2020 - 2022 y los siguientes elementos:</v>
      </c>
      <c r="G71" s="213">
        <f>+'Autodiagnóstico '!N324</f>
        <v>85</v>
      </c>
      <c r="H71" s="183" t="s">
        <v>1002</v>
      </c>
      <c r="I71" s="183" t="s">
        <v>1003</v>
      </c>
      <c r="J71" s="202" t="s">
        <v>1004</v>
      </c>
      <c r="K71" s="42"/>
    </row>
    <row r="72" spans="2:11" ht="108" x14ac:dyDescent="0.25">
      <c r="B72" s="38"/>
      <c r="C72" s="619"/>
      <c r="D72" s="601"/>
      <c r="E72" s="219" t="s">
        <v>469</v>
      </c>
      <c r="F72" s="183" t="str">
        <f>+'Autodiagnóstico '!I329</f>
        <v>Incentivos para los gerentes públicos</v>
      </c>
      <c r="G72" s="200">
        <f>+'Autodiagnóstico '!N329</f>
        <v>85</v>
      </c>
      <c r="H72" s="182" t="s">
        <v>1005</v>
      </c>
      <c r="I72" s="182"/>
      <c r="J72" s="205" t="s">
        <v>1006</v>
      </c>
      <c r="K72" s="42"/>
    </row>
    <row r="73" spans="2:11" ht="35.1" customHeight="1" x14ac:dyDescent="0.25">
      <c r="B73" s="38"/>
      <c r="C73" s="619"/>
      <c r="D73" s="601"/>
      <c r="E73" s="219" t="s">
        <v>475</v>
      </c>
      <c r="F73" s="183" t="str">
        <f>+'Autodiagnóstico '!I334</f>
        <v>Equipos de trabajo (pecuniarios)</v>
      </c>
      <c r="G73" s="200">
        <f>+'Autodiagnóstico '!N334</f>
        <v>85</v>
      </c>
      <c r="H73" s="467" t="s">
        <v>1007</v>
      </c>
      <c r="I73" s="182"/>
      <c r="J73" s="205" t="s">
        <v>1008</v>
      </c>
      <c r="K73" s="42"/>
    </row>
    <row r="74" spans="2:11" ht="35.1" customHeight="1" x14ac:dyDescent="0.25">
      <c r="B74" s="38"/>
      <c r="C74" s="619"/>
      <c r="D74" s="601"/>
      <c r="E74" s="219" t="s">
        <v>480</v>
      </c>
      <c r="F74" s="183" t="str">
        <f>+'Autodiagnóstico '!I339</f>
        <v>Incentivos no pecuniarios</v>
      </c>
      <c r="G74" s="200">
        <f>+'Autodiagnóstico '!N339</f>
        <v>85</v>
      </c>
      <c r="H74" s="468"/>
      <c r="I74" s="182"/>
      <c r="J74" s="205" t="s">
        <v>1008</v>
      </c>
      <c r="K74" s="42"/>
    </row>
    <row r="75" spans="2:11" ht="35.1" customHeight="1" x14ac:dyDescent="0.25">
      <c r="B75" s="38"/>
      <c r="C75" s="619"/>
      <c r="D75" s="601"/>
      <c r="E75" s="219" t="s">
        <v>485</v>
      </c>
      <c r="F75" s="183" t="str">
        <f>+'Autodiagnóstico '!I344</f>
        <v>Criterios del área de Talento Humano</v>
      </c>
      <c r="G75" s="200">
        <f>+'Autodiagnóstico '!N344</f>
        <v>85</v>
      </c>
      <c r="H75" s="468"/>
      <c r="I75" s="182"/>
      <c r="J75" s="205" t="s">
        <v>1009</v>
      </c>
      <c r="K75" s="42"/>
    </row>
    <row r="76" spans="2:11" ht="35.1" customHeight="1" x14ac:dyDescent="0.25">
      <c r="B76" s="38"/>
      <c r="C76" s="619"/>
      <c r="D76" s="601"/>
      <c r="E76" s="219" t="s">
        <v>490</v>
      </c>
      <c r="F76" s="183" t="str">
        <f>+'Autodiagnóstico '!I349</f>
        <v>Decisiones de la alta dirección</v>
      </c>
      <c r="G76" s="200">
        <f>+'Autodiagnóstico '!N349</f>
        <v>85</v>
      </c>
      <c r="H76" s="468"/>
      <c r="I76" s="182"/>
      <c r="J76" s="205" t="s">
        <v>1009</v>
      </c>
      <c r="K76" s="42"/>
    </row>
    <row r="77" spans="2:11" ht="41.25" customHeight="1" x14ac:dyDescent="0.25">
      <c r="B77" s="38"/>
      <c r="C77" s="619"/>
      <c r="D77" s="601"/>
      <c r="E77" s="219" t="s">
        <v>495</v>
      </c>
      <c r="F77" s="183" t="str">
        <f>+'Autodiagnóstico '!I354</f>
        <v>Diagnóstico de necesidades con base en un instrumento de recolección de información aplicado a los servidores públicos de la entidad</v>
      </c>
      <c r="G77" s="200">
        <f>+'Autodiagnóstico '!N354</f>
        <v>85</v>
      </c>
      <c r="H77" s="469"/>
      <c r="I77" s="182"/>
      <c r="J77" s="205" t="s">
        <v>1010</v>
      </c>
      <c r="K77" s="42"/>
    </row>
    <row r="78" spans="2:11" ht="18.75" customHeight="1" x14ac:dyDescent="0.25">
      <c r="B78" s="38"/>
      <c r="C78" s="619"/>
      <c r="D78" s="601"/>
      <c r="E78" s="231"/>
      <c r="F78" s="199" t="str">
        <f>+'Autodiagnóstico '!H359</f>
        <v>Incluyendo los siguientes temas:</v>
      </c>
      <c r="G78" s="232"/>
      <c r="H78" s="199"/>
      <c r="I78" s="199"/>
      <c r="J78" s="206"/>
      <c r="K78" s="42"/>
    </row>
    <row r="79" spans="2:11" ht="35.1" customHeight="1" x14ac:dyDescent="0.25">
      <c r="B79" s="38"/>
      <c r="C79" s="619"/>
      <c r="D79" s="601"/>
      <c r="E79" s="219" t="s">
        <v>501</v>
      </c>
      <c r="F79" s="183" t="str">
        <f>+'Autodiagnóstico '!I360</f>
        <v>Deportivos, recreativos y vacacionales</v>
      </c>
      <c r="G79" s="200">
        <f>+'Autodiagnóstico '!N360</f>
        <v>85</v>
      </c>
      <c r="H79" s="467" t="s">
        <v>1011</v>
      </c>
      <c r="I79" s="182"/>
      <c r="J79" s="205" t="s">
        <v>1012</v>
      </c>
      <c r="K79" s="42"/>
    </row>
    <row r="80" spans="2:11" ht="35.1" customHeight="1" x14ac:dyDescent="0.25">
      <c r="B80" s="38"/>
      <c r="C80" s="619"/>
      <c r="D80" s="601"/>
      <c r="E80" s="219" t="s">
        <v>507</v>
      </c>
      <c r="F80" s="183" t="str">
        <f>+'Autodiagnóstico '!I365</f>
        <v>Artísticos y culturales</v>
      </c>
      <c r="G80" s="200">
        <f>+'Autodiagnóstico '!N365</f>
        <v>85</v>
      </c>
      <c r="H80" s="468"/>
      <c r="I80" s="182"/>
      <c r="J80" s="205" t="s">
        <v>1012</v>
      </c>
      <c r="K80" s="42"/>
    </row>
    <row r="81" spans="2:11" ht="35.1" customHeight="1" x14ac:dyDescent="0.25">
      <c r="B81" s="38"/>
      <c r="C81" s="619"/>
      <c r="D81" s="601"/>
      <c r="E81" s="219" t="s">
        <v>512</v>
      </c>
      <c r="F81" s="183" t="str">
        <f>+'Autodiagnóstico '!I370</f>
        <v>Promoción y prevención de la salud</v>
      </c>
      <c r="G81" s="200">
        <f>+'Autodiagnóstico '!N370</f>
        <v>85</v>
      </c>
      <c r="H81" s="468"/>
      <c r="I81" s="182"/>
      <c r="J81" s="205" t="s">
        <v>1012</v>
      </c>
      <c r="K81" s="42"/>
    </row>
    <row r="82" spans="2:11" ht="35.1" customHeight="1" x14ac:dyDescent="0.25">
      <c r="B82" s="38"/>
      <c r="C82" s="619"/>
      <c r="D82" s="601"/>
      <c r="E82" s="219" t="s">
        <v>517</v>
      </c>
      <c r="F82" s="183" t="str">
        <f>+'Autodiagnóstico '!I375</f>
        <v>Educación en artes y artesanías</v>
      </c>
      <c r="G82" s="200">
        <f>+'Autodiagnóstico '!N375</f>
        <v>50</v>
      </c>
      <c r="H82" s="468"/>
      <c r="I82" s="182"/>
      <c r="J82" s="205" t="s">
        <v>1012</v>
      </c>
      <c r="K82" s="42"/>
    </row>
    <row r="83" spans="2:11" ht="35.1" customHeight="1" x14ac:dyDescent="0.25">
      <c r="B83" s="38"/>
      <c r="C83" s="619"/>
      <c r="D83" s="601"/>
      <c r="E83" s="219" t="s">
        <v>522</v>
      </c>
      <c r="F83" s="183" t="str">
        <f>+'Autodiagnóstico '!I380</f>
        <v>Promoción de programas de vivienda</v>
      </c>
      <c r="G83" s="200">
        <f>+'Autodiagnóstico '!N380</f>
        <v>50</v>
      </c>
      <c r="H83" s="468"/>
      <c r="I83" s="182"/>
      <c r="J83" s="205" t="s">
        <v>1012</v>
      </c>
      <c r="K83" s="42"/>
    </row>
    <row r="84" spans="2:11" ht="35.1" customHeight="1" x14ac:dyDescent="0.25">
      <c r="B84" s="38"/>
      <c r="C84" s="619"/>
      <c r="D84" s="601"/>
      <c r="E84" s="219" t="s">
        <v>527</v>
      </c>
      <c r="F84" s="183" t="str">
        <f>+'Autodiagnóstico '!I385</f>
        <v>Cambio organizacional</v>
      </c>
      <c r="G84" s="200">
        <f>+'Autodiagnóstico '!N385</f>
        <v>85</v>
      </c>
      <c r="H84" s="469"/>
      <c r="I84" s="182"/>
      <c r="J84" s="205" t="s">
        <v>1013</v>
      </c>
      <c r="K84" s="42"/>
    </row>
    <row r="85" spans="2:11" ht="35.1" customHeight="1" x14ac:dyDescent="0.25">
      <c r="B85" s="38"/>
      <c r="C85" s="619"/>
      <c r="D85" s="601"/>
      <c r="E85" s="219" t="s">
        <v>1014</v>
      </c>
      <c r="F85" s="183" t="str">
        <f>+'Autodiagnóstico '!I390</f>
        <v>Adaptación laboral</v>
      </c>
      <c r="G85" s="200">
        <f>+'Autodiagnóstico '!N390</f>
        <v>50</v>
      </c>
      <c r="H85" s="468" t="s">
        <v>1015</v>
      </c>
      <c r="I85" s="182"/>
      <c r="J85" s="205" t="s">
        <v>1013</v>
      </c>
      <c r="K85" s="42"/>
    </row>
    <row r="86" spans="2:11" ht="60" x14ac:dyDescent="0.25">
      <c r="B86" s="38"/>
      <c r="C86" s="619"/>
      <c r="D86" s="601"/>
      <c r="E86" s="219" t="s">
        <v>537</v>
      </c>
      <c r="F86" s="183" t="str">
        <f>+'Autodiagnóstico '!I395</f>
        <v>Preparación a los pre pensionados para el retiro del servicio</v>
      </c>
      <c r="G86" s="200">
        <f>+'Autodiagnóstico '!N395</f>
        <v>85</v>
      </c>
      <c r="H86" s="469"/>
      <c r="I86" s="182"/>
      <c r="J86" s="205" t="s">
        <v>1016</v>
      </c>
      <c r="K86" s="42"/>
    </row>
    <row r="87" spans="2:11" ht="35.1" customHeight="1" x14ac:dyDescent="0.25">
      <c r="B87" s="38"/>
      <c r="C87" s="619"/>
      <c r="D87" s="601"/>
      <c r="E87" s="219" t="s">
        <v>542</v>
      </c>
      <c r="F87" s="183" t="str">
        <f>+'Autodiagnóstico '!I400</f>
        <v>Cultura organizacional</v>
      </c>
      <c r="G87" s="200">
        <f>+'Autodiagnóstico '!N400</f>
        <v>85</v>
      </c>
      <c r="H87" s="182"/>
      <c r="I87" s="182"/>
      <c r="J87" s="205" t="s">
        <v>1013</v>
      </c>
      <c r="K87" s="42"/>
    </row>
    <row r="88" spans="2:11" ht="35.1" customHeight="1" x14ac:dyDescent="0.25">
      <c r="B88" s="38"/>
      <c r="C88" s="619"/>
      <c r="D88" s="601"/>
      <c r="E88" s="219" t="s">
        <v>547</v>
      </c>
      <c r="F88" s="183" t="str">
        <f>+'Autodiagnóstico '!I405</f>
        <v>Programas de incentivos</v>
      </c>
      <c r="G88" s="200">
        <f>+'Autodiagnóstico '!N405</f>
        <v>85</v>
      </c>
      <c r="H88" s="182"/>
      <c r="I88" s="182"/>
      <c r="J88" s="205" t="s">
        <v>1013</v>
      </c>
      <c r="K88" s="42"/>
    </row>
    <row r="89" spans="2:11" ht="35.1" customHeight="1" x14ac:dyDescent="0.25">
      <c r="B89" s="38"/>
      <c r="C89" s="619"/>
      <c r="D89" s="601"/>
      <c r="E89" s="219" t="s">
        <v>552</v>
      </c>
      <c r="F89" s="183" t="str">
        <f>+'Autodiagnóstico '!I410</f>
        <v xml:space="preserve">Trabajo en equipo
</v>
      </c>
      <c r="G89" s="200">
        <f>+'Autodiagnóstico '!N410</f>
        <v>85</v>
      </c>
      <c r="H89" s="182"/>
      <c r="I89" s="182"/>
      <c r="J89" s="205" t="s">
        <v>1013</v>
      </c>
      <c r="K89" s="42"/>
    </row>
    <row r="90" spans="2:11" ht="35.1" customHeight="1" x14ac:dyDescent="0.25">
      <c r="B90" s="38"/>
      <c r="C90" s="619"/>
      <c r="D90" s="601"/>
      <c r="E90" s="219" t="s">
        <v>557</v>
      </c>
      <c r="F90" s="183" t="str">
        <f>+'Autodiagnóstico '!I415</f>
        <v>Educación formal (primaria, secundaria y media, superior)</v>
      </c>
      <c r="G90" s="200">
        <f>+'Autodiagnóstico '!N415</f>
        <v>80</v>
      </c>
      <c r="H90" s="182"/>
      <c r="I90" s="182"/>
      <c r="J90" s="205" t="s">
        <v>1012</v>
      </c>
      <c r="K90" s="42"/>
    </row>
    <row r="91" spans="2:11" ht="61.5" customHeight="1" x14ac:dyDescent="0.25">
      <c r="B91" s="38"/>
      <c r="C91" s="619"/>
      <c r="D91" s="601"/>
      <c r="E91" s="129">
        <v>43</v>
      </c>
      <c r="F91" s="182" t="str">
        <f>+'Autodiagnóstico '!H420</f>
        <v>Desarrollar el programa de entorno laboral saludable en la entidad.</v>
      </c>
      <c r="G91" s="200">
        <f>+'Autodiagnóstico '!N420</f>
        <v>85</v>
      </c>
      <c r="H91" s="182" t="s">
        <v>1017</v>
      </c>
      <c r="I91" s="182"/>
      <c r="J91" s="205"/>
      <c r="K91" s="42"/>
    </row>
    <row r="92" spans="2:11" ht="61.5" customHeight="1" x14ac:dyDescent="0.25">
      <c r="B92" s="38"/>
      <c r="C92" s="619"/>
      <c r="D92" s="601"/>
      <c r="E92" s="129">
        <v>44</v>
      </c>
      <c r="F92" s="182" t="str">
        <f>+'Autodiagnóstico '!H425</f>
        <v>Promoción del uso de la bicicleta por parte de los servidores públicos de la entidad.</v>
      </c>
      <c r="G92" s="200">
        <f>+'Autodiagnóstico '!N425</f>
        <v>85</v>
      </c>
      <c r="H92" s="182"/>
      <c r="I92" s="182"/>
      <c r="J92" s="205"/>
      <c r="K92" s="42"/>
    </row>
    <row r="93" spans="2:11" ht="96.75" customHeight="1" x14ac:dyDescent="0.25">
      <c r="B93" s="38"/>
      <c r="C93" s="619"/>
      <c r="D93" s="601"/>
      <c r="E93" s="129">
        <v>45</v>
      </c>
      <c r="F93" s="182" t="str">
        <f>+'Autodiagnóstico '!H430</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3" s="200">
        <f>+'Autodiagnóstico '!N430</f>
        <v>85</v>
      </c>
      <c r="H93" s="182" t="s">
        <v>1018</v>
      </c>
      <c r="I93" s="182"/>
      <c r="J93" s="205" t="s">
        <v>1019</v>
      </c>
      <c r="K93" s="42"/>
    </row>
    <row r="94" spans="2:11" ht="48" x14ac:dyDescent="0.25">
      <c r="B94" s="38"/>
      <c r="C94" s="619"/>
      <c r="D94" s="602"/>
      <c r="E94" s="214">
        <v>46</v>
      </c>
      <c r="F94" s="179" t="str">
        <f>+'Autodiagnóstico '!H435</f>
        <v xml:space="preserve">Implementación de la estrategia salas amigas de La familia lactante del entorno laboral en entidades públicas </v>
      </c>
      <c r="G94" s="201">
        <f>+'Autodiagnóstico '!N435</f>
        <v>50</v>
      </c>
      <c r="H94" s="179"/>
      <c r="I94" s="179"/>
      <c r="J94" s="203" t="s">
        <v>1020</v>
      </c>
      <c r="K94" s="42"/>
    </row>
    <row r="95" spans="2:11" ht="60" x14ac:dyDescent="0.25">
      <c r="B95" s="38"/>
      <c r="C95" s="619"/>
      <c r="D95" s="600" t="str">
        <f>+'Autodiagnóstico '!E440</f>
        <v>Administración del talento humano</v>
      </c>
      <c r="E95" s="212">
        <v>47</v>
      </c>
      <c r="F95" s="183" t="str">
        <f>+'Autodiagnóstico '!H440</f>
        <v>Desarrollar el programa de Estado Joven en la entidad.</v>
      </c>
      <c r="G95" s="213">
        <f>+'Autodiagnóstico '!N440</f>
        <v>50</v>
      </c>
      <c r="H95" s="183" t="s">
        <v>1021</v>
      </c>
      <c r="I95" s="183" t="s">
        <v>1022</v>
      </c>
      <c r="J95" s="202" t="s">
        <v>1023</v>
      </c>
      <c r="K95" s="42"/>
    </row>
    <row r="96" spans="2:11" ht="49.5" customHeight="1" x14ac:dyDescent="0.25">
      <c r="B96" s="38"/>
      <c r="C96" s="619"/>
      <c r="D96" s="601"/>
      <c r="E96" s="129">
        <v>48</v>
      </c>
      <c r="F96" s="182" t="str">
        <f>+'Autodiagnóstico '!H445</f>
        <v>Divulgar y participar del programa Servimos en la entidad</v>
      </c>
      <c r="G96" s="200">
        <f>+'Autodiagnóstico '!N445</f>
        <v>50</v>
      </c>
      <c r="H96" s="183" t="s">
        <v>1024</v>
      </c>
      <c r="I96" s="182"/>
      <c r="J96" s="205"/>
      <c r="K96" s="42"/>
    </row>
    <row r="97" spans="2:11" ht="66" customHeight="1" x14ac:dyDescent="0.25">
      <c r="B97" s="38"/>
      <c r="C97" s="619"/>
      <c r="D97" s="601"/>
      <c r="E97" s="129">
        <v>49</v>
      </c>
      <c r="F97" s="182" t="str">
        <f>+'Autodiagnóstico '!H450</f>
        <v>Desarrollar el programa de teletrabajo en la entidad</v>
      </c>
      <c r="G97" s="200">
        <f>+'Autodiagnóstico '!N450</f>
        <v>85</v>
      </c>
      <c r="H97" s="182" t="s">
        <v>1025</v>
      </c>
      <c r="I97" s="182"/>
      <c r="J97" s="205" t="s">
        <v>1026</v>
      </c>
      <c r="K97" s="42"/>
    </row>
    <row r="98" spans="2:11" ht="35.1" customHeight="1" x14ac:dyDescent="0.25">
      <c r="B98" s="38"/>
      <c r="C98" s="619"/>
      <c r="D98" s="601"/>
      <c r="E98" s="129">
        <v>50</v>
      </c>
      <c r="F98" s="182" t="str">
        <f>+'Autodiagnóstico '!H455</f>
        <v>Desarrollar el proceso de dotación de vestido y calzado de labor en la entidad</v>
      </c>
      <c r="G98" s="200">
        <f>+'Autodiagnóstico '!N455</f>
        <v>85</v>
      </c>
      <c r="H98" s="182" t="s">
        <v>1027</v>
      </c>
      <c r="I98" s="182"/>
      <c r="J98" s="205" t="s">
        <v>1028</v>
      </c>
      <c r="K98" s="42"/>
    </row>
    <row r="99" spans="2:11" ht="42.75" customHeight="1" x14ac:dyDescent="0.25">
      <c r="B99" s="38"/>
      <c r="C99" s="619"/>
      <c r="D99" s="601"/>
      <c r="E99" s="129">
        <v>51</v>
      </c>
      <c r="F99" s="182" t="str">
        <f>+'Autodiagnóstico '!H460</f>
        <v>Desarrollar el programa de horarios flexibles en la entidad.</v>
      </c>
      <c r="G99" s="200">
        <f>+'Autodiagnóstico '!N460</f>
        <v>85</v>
      </c>
      <c r="H99" s="182"/>
      <c r="I99" s="182"/>
      <c r="J99" s="205" t="s">
        <v>1029</v>
      </c>
      <c r="K99" s="42"/>
    </row>
    <row r="100" spans="2:11" ht="51.75" customHeight="1" x14ac:dyDescent="0.25">
      <c r="B100" s="38"/>
      <c r="C100" s="619"/>
      <c r="D100" s="601"/>
      <c r="E100" s="129">
        <v>52</v>
      </c>
      <c r="F100" s="182" t="str">
        <f>+'Autodiagnóstico '!H465</f>
        <v>Tramitar las situaciones administrativas y llevar registros estadísticos de su incidencia.</v>
      </c>
      <c r="G100" s="200">
        <f>+'Autodiagnóstico '!N465</f>
        <v>85</v>
      </c>
      <c r="H100" s="182" t="s">
        <v>1030</v>
      </c>
      <c r="I100" s="182"/>
      <c r="J100" s="205" t="s">
        <v>1031</v>
      </c>
      <c r="K100" s="42"/>
    </row>
    <row r="101" spans="2:11" ht="51.75" customHeight="1" x14ac:dyDescent="0.25">
      <c r="B101" s="38"/>
      <c r="C101" s="619"/>
      <c r="D101" s="601"/>
      <c r="E101" s="129">
        <v>53</v>
      </c>
      <c r="F101" s="182" t="str">
        <f>+'Autodiagnóstico '!H470</f>
        <v>Realizar las elecciones de los representantes de los empleados ante la comisión de personal y conformar la comisión</v>
      </c>
      <c r="G101" s="200">
        <f>+'Autodiagnóstico '!N470</f>
        <v>85</v>
      </c>
      <c r="H101" s="182" t="s">
        <v>1032</v>
      </c>
      <c r="I101" s="182"/>
      <c r="J101" s="205" t="s">
        <v>1033</v>
      </c>
      <c r="K101" s="42"/>
    </row>
    <row r="102" spans="2:11" ht="144" x14ac:dyDescent="0.25">
      <c r="B102" s="38"/>
      <c r="C102" s="619"/>
      <c r="D102" s="602"/>
      <c r="E102" s="214">
        <v>54</v>
      </c>
      <c r="F102" s="179" t="str">
        <f>+'Autodiagnóstico '!H475</f>
        <v>Tramitar la nómina y llevar los registros estadísticos correspondientes.</v>
      </c>
      <c r="G102" s="201">
        <f>+'Autodiagnóstico '!N475</f>
        <v>85</v>
      </c>
      <c r="H102" s="179" t="s">
        <v>1034</v>
      </c>
      <c r="I102" s="179"/>
      <c r="J102" s="203" t="s">
        <v>932</v>
      </c>
      <c r="K102" s="42"/>
    </row>
    <row r="103" spans="2:11" ht="90" customHeight="1" x14ac:dyDescent="0.25">
      <c r="B103" s="38"/>
      <c r="C103" s="619"/>
      <c r="D103" s="600" t="str">
        <f>+'Autodiagnóstico '!E480</f>
        <v>Clima organizacional y cambio cultural</v>
      </c>
      <c r="E103" s="212">
        <v>55</v>
      </c>
      <c r="F103" s="183" t="str">
        <f>+'Autodiagnóstico '!H480</f>
        <v>Realizar mediciones de clima laboral (cada dos años máximo), y la correspondiente intervención de mejoramiento que permita corregir:</v>
      </c>
      <c r="G103" s="213">
        <f>+'Autodiagnóstico '!N480</f>
        <v>85</v>
      </c>
      <c r="H103" s="183" t="s">
        <v>1002</v>
      </c>
      <c r="I103" s="386" t="s">
        <v>1035</v>
      </c>
      <c r="J103" s="202" t="s">
        <v>952</v>
      </c>
      <c r="K103" s="42"/>
    </row>
    <row r="104" spans="2:11" ht="35.1" customHeight="1" x14ac:dyDescent="0.25">
      <c r="B104" s="38"/>
      <c r="C104" s="619"/>
      <c r="D104" s="601"/>
      <c r="E104" s="219" t="s">
        <v>655</v>
      </c>
      <c r="F104" s="182" t="str">
        <f>+'Autodiagnóstico '!I485</f>
        <v>El conocimiento de la orientación organizacional</v>
      </c>
      <c r="G104" s="200">
        <f>+'Autodiagnóstico '!N485</f>
        <v>85</v>
      </c>
      <c r="H104" s="182"/>
      <c r="I104" s="331"/>
      <c r="J104" s="205" t="s">
        <v>952</v>
      </c>
      <c r="K104" s="42"/>
    </row>
    <row r="105" spans="2:11" ht="35.1" customHeight="1" x14ac:dyDescent="0.25">
      <c r="B105" s="38"/>
      <c r="C105" s="619"/>
      <c r="D105" s="601"/>
      <c r="E105" s="219" t="s">
        <v>662</v>
      </c>
      <c r="F105" s="182" t="str">
        <f>+'Autodiagnóstico '!I490</f>
        <v>El estilo de dirección</v>
      </c>
      <c r="G105" s="200">
        <f>+'Autodiagnóstico '!N490</f>
        <v>85</v>
      </c>
      <c r="H105" s="182"/>
      <c r="I105" s="331"/>
      <c r="J105" s="205" t="s">
        <v>952</v>
      </c>
      <c r="K105" s="42"/>
    </row>
    <row r="106" spans="2:11" ht="35.1" customHeight="1" x14ac:dyDescent="0.25">
      <c r="B106" s="38"/>
      <c r="C106" s="619"/>
      <c r="D106" s="601"/>
      <c r="E106" s="219" t="s">
        <v>664</v>
      </c>
      <c r="F106" s="182" t="str">
        <f>+'Autodiagnóstico '!I495</f>
        <v>La comunicación e integración</v>
      </c>
      <c r="G106" s="200">
        <f>+'Autodiagnóstico '!N495</f>
        <v>85</v>
      </c>
      <c r="H106" s="182"/>
      <c r="I106" s="331"/>
      <c r="J106" s="205" t="s">
        <v>952</v>
      </c>
      <c r="K106" s="42"/>
    </row>
    <row r="107" spans="2:11" ht="35.1" customHeight="1" x14ac:dyDescent="0.25">
      <c r="B107" s="38"/>
      <c r="C107" s="619"/>
      <c r="D107" s="601"/>
      <c r="E107" s="219" t="s">
        <v>666</v>
      </c>
      <c r="F107" s="182" t="str">
        <f>+'Autodiagnóstico '!I500</f>
        <v>El trabajo en equipo</v>
      </c>
      <c r="G107" s="200">
        <f>+'Autodiagnóstico '!N500</f>
        <v>85</v>
      </c>
      <c r="H107" s="182"/>
      <c r="I107" s="331"/>
      <c r="J107" s="205" t="s">
        <v>952</v>
      </c>
      <c r="K107" s="42"/>
    </row>
    <row r="108" spans="2:11" ht="35.1" customHeight="1" x14ac:dyDescent="0.25">
      <c r="B108" s="38"/>
      <c r="C108" s="619"/>
      <c r="D108" s="601"/>
      <c r="E108" s="219" t="s">
        <v>668</v>
      </c>
      <c r="F108" s="182" t="str">
        <f>+'Autodiagnóstico '!I505</f>
        <v>La capacidad profesional</v>
      </c>
      <c r="G108" s="200">
        <f>+'Autodiagnóstico '!N505</f>
        <v>85</v>
      </c>
      <c r="H108" s="182"/>
      <c r="I108" s="331"/>
      <c r="J108" s="205" t="s">
        <v>952</v>
      </c>
      <c r="K108" s="42"/>
    </row>
    <row r="109" spans="2:11" ht="35.1" customHeight="1" x14ac:dyDescent="0.25">
      <c r="B109" s="38"/>
      <c r="C109" s="619"/>
      <c r="D109" s="601"/>
      <c r="E109" s="219" t="s">
        <v>670</v>
      </c>
      <c r="F109" s="182" t="str">
        <f>+'Autodiagnóstico '!I510</f>
        <v>El ambiente físico</v>
      </c>
      <c r="G109" s="200">
        <f>+'Autodiagnóstico '!N510</f>
        <v>85</v>
      </c>
      <c r="H109" s="182"/>
      <c r="I109" s="331"/>
      <c r="J109" s="205" t="s">
        <v>952</v>
      </c>
      <c r="K109" s="42"/>
    </row>
    <row r="110" spans="2:11" ht="60" x14ac:dyDescent="0.25">
      <c r="B110" s="38"/>
      <c r="C110" s="619"/>
      <c r="D110" s="601"/>
      <c r="E110" s="129">
        <v>56</v>
      </c>
      <c r="F110" s="182" t="str">
        <f>+'Autodiagnóstico '!H515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0" s="200">
        <f>+'Autodiagnóstico '!N515</f>
        <v>85</v>
      </c>
      <c r="H110" s="182"/>
      <c r="I110" s="331"/>
      <c r="J110" s="205" t="s">
        <v>687</v>
      </c>
      <c r="K110" s="42"/>
    </row>
    <row r="111" spans="2:11" ht="48" x14ac:dyDescent="0.25">
      <c r="B111" s="38"/>
      <c r="C111" s="619"/>
      <c r="D111" s="601"/>
      <c r="E111" s="129">
        <v>57</v>
      </c>
      <c r="F111" s="182" t="str">
        <f>+'Autodiagnóstico '!H520</f>
        <v>Promover y mantener la participación de los servidores en la evaluación de la gestión (estratégica y operativa) para la identificación de oportunidades de mejora y el aporte de ideas innovadoras</v>
      </c>
      <c r="G111" s="200">
        <f>+'Autodiagnóstico '!N520</f>
        <v>85</v>
      </c>
      <c r="H111" s="182"/>
      <c r="I111" s="331"/>
      <c r="J111" s="249"/>
      <c r="K111" s="42"/>
    </row>
    <row r="112" spans="2:11" ht="36" x14ac:dyDescent="0.25">
      <c r="B112" s="38"/>
      <c r="C112" s="619"/>
      <c r="D112" s="626"/>
      <c r="E112" s="129">
        <v>58</v>
      </c>
      <c r="F112" s="182" t="str">
        <f>+'Autodiagnóstico '!H525</f>
        <v>Ruta de atención para la garantía de derechos y prevención del acoso laboral y sexual</v>
      </c>
      <c r="G112" s="200">
        <f>+'Autodiagnóstico '!N525</f>
        <v>85</v>
      </c>
      <c r="H112" s="182"/>
      <c r="I112" s="627"/>
      <c r="J112" s="205" t="s">
        <v>1036</v>
      </c>
      <c r="K112" s="42"/>
    </row>
    <row r="113" spans="2:11" ht="60" x14ac:dyDescent="0.25">
      <c r="B113" s="38"/>
      <c r="C113" s="619"/>
      <c r="D113" s="602"/>
      <c r="E113" s="214">
        <v>59</v>
      </c>
      <c r="F113" s="179" t="str">
        <f>'Autodiagnóstico '!H530</f>
        <v>Alistamiento e implementación de ajustes razonables entorno al cumplimiento Decreto 2011 de 2017, vinculación de personas con discapacidad en el sector público.</v>
      </c>
      <c r="G113" s="201">
        <f>+'Autodiagnóstico '!N530</f>
        <v>85</v>
      </c>
      <c r="H113" s="179"/>
      <c r="I113" s="628"/>
      <c r="J113" s="252" t="s">
        <v>973</v>
      </c>
      <c r="K113" s="42"/>
    </row>
    <row r="114" spans="2:11" ht="24" x14ac:dyDescent="0.25">
      <c r="B114" s="38"/>
      <c r="C114" s="619"/>
      <c r="D114" s="629" t="str">
        <f>+'Autodiagnóstico '!E535</f>
        <v>Seguridad y salud en el trabajo</v>
      </c>
      <c r="E114" s="244">
        <v>60</v>
      </c>
      <c r="F114" s="241" t="str">
        <f>+'Autodiagnóstico '!H535</f>
        <v>Implementación de estándares mínimos del Sistema de Gestión de Seguridad y Salud en el Trabajo SG – SST</v>
      </c>
      <c r="G114" s="247">
        <f>+'Autodiagnóstico '!N535</f>
        <v>90</v>
      </c>
      <c r="H114" s="241"/>
      <c r="I114" s="241"/>
      <c r="J114" s="251" t="s">
        <v>701</v>
      </c>
      <c r="K114" s="42"/>
    </row>
    <row r="115" spans="2:11" ht="36" x14ac:dyDescent="0.25">
      <c r="B115" s="38"/>
      <c r="C115" s="619"/>
      <c r="D115" s="613"/>
      <c r="E115" s="129">
        <v>61</v>
      </c>
      <c r="F115" s="182" t="str">
        <f>+'Autodiagnóstico '!H540</f>
        <v>Cuenta con Programas de Promoción y Prevención de la salud teniendo en cuenta los factores de riesgo establecidos por la entidad.</v>
      </c>
      <c r="G115" s="200">
        <f>+'Autodiagnóstico '!N540</f>
        <v>90</v>
      </c>
      <c r="H115" s="253"/>
      <c r="I115" s="253"/>
      <c r="J115" s="249" t="s">
        <v>701</v>
      </c>
      <c r="K115" s="42"/>
    </row>
    <row r="116" spans="2:11" ht="72" x14ac:dyDescent="0.25">
      <c r="B116" s="38"/>
      <c r="C116" s="619"/>
      <c r="D116" s="614"/>
      <c r="E116" s="243">
        <v>62</v>
      </c>
      <c r="F116" s="250" t="str">
        <f>+'Autodiagnóstico '!H545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6" s="200">
        <f>+'Autodiagnóstico '!N545</f>
        <v>90</v>
      </c>
      <c r="H116" s="250"/>
      <c r="I116" s="253"/>
      <c r="J116" s="249" t="s">
        <v>701</v>
      </c>
      <c r="K116" s="42"/>
    </row>
    <row r="117" spans="2:11" ht="75" customHeight="1" x14ac:dyDescent="0.25">
      <c r="B117" s="38"/>
      <c r="C117" s="619"/>
      <c r="D117" s="222" t="str">
        <f>+'Autodiagnóstico '!E550</f>
        <v>Valores</v>
      </c>
      <c r="E117" s="193">
        <v>63</v>
      </c>
      <c r="F117" s="184" t="str">
        <f>+'Autodiagnóstico '!H550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7" s="211">
        <f>+'Autodiagnóstico '!N550</f>
        <v>85</v>
      </c>
      <c r="H117" s="182" t="s">
        <v>1037</v>
      </c>
      <c r="I117" s="184" t="s">
        <v>1038</v>
      </c>
      <c r="J117" s="207" t="s">
        <v>1039</v>
      </c>
      <c r="K117" s="42"/>
    </row>
    <row r="118" spans="2:11" ht="104.25" customHeight="1" x14ac:dyDescent="0.25">
      <c r="B118" s="38"/>
      <c r="C118" s="619"/>
      <c r="D118" s="222" t="str">
        <f>+'Autodiagnóstico '!E555</f>
        <v>Contratistas</v>
      </c>
      <c r="E118" s="193">
        <v>64</v>
      </c>
      <c r="F118" s="184" t="str">
        <f>+'Autodiagnóstico '!H555</f>
        <v>Proporción de contratistas con relación a los servidores de planta</v>
      </c>
      <c r="G118" s="211">
        <f>+'Autodiagnóstico '!N555</f>
        <v>85</v>
      </c>
      <c r="H118" s="184"/>
      <c r="I118" s="184" t="s">
        <v>1040</v>
      </c>
      <c r="J118" s="207" t="s">
        <v>1041</v>
      </c>
      <c r="K118" s="42"/>
    </row>
    <row r="119" spans="2:11" ht="48.75" customHeight="1" x14ac:dyDescent="0.25">
      <c r="B119" s="38"/>
      <c r="C119" s="619"/>
      <c r="D119" s="222" t="str">
        <f>+'Autodiagnóstico '!E560</f>
        <v>Negociación colectiva</v>
      </c>
      <c r="E119" s="193">
        <v>65</v>
      </c>
      <c r="F119" s="184" t="str">
        <f>+'Autodiagnóstico '!H560</f>
        <v>Negociar las condiciones de trabajo con sindicatos y asociaciones legalmente constituidas en el marco de la normatividad vigente.</v>
      </c>
      <c r="G119" s="211">
        <f>+'Autodiagnóstico '!N560</f>
        <v>85</v>
      </c>
      <c r="H119" s="184"/>
      <c r="I119" s="184" t="s">
        <v>1042</v>
      </c>
      <c r="J119" s="207" t="s">
        <v>1043</v>
      </c>
      <c r="K119" s="42"/>
    </row>
    <row r="120" spans="2:11" ht="91.5" customHeight="1" x14ac:dyDescent="0.25">
      <c r="B120" s="38"/>
      <c r="C120" s="619"/>
      <c r="D120" s="600" t="str">
        <f>+'Autodiagnóstico '!E565</f>
        <v>Gerencia Pública</v>
      </c>
      <c r="E120" s="212">
        <v>66</v>
      </c>
      <c r="F120" s="183" t="str">
        <f>+'Autodiagnóstico '!H565</f>
        <v>Implementar mecanismos para evaluar y desarrollar competencias directivas y gerenciales como liderazgo, planeación, toma de decisiones, dirección y desarrollo de personal y conocimiento del entorno, entre otros.</v>
      </c>
      <c r="G120" s="213">
        <f>+'Autodiagnóstico '!N565</f>
        <v>85</v>
      </c>
      <c r="H120" s="586" t="s">
        <v>1044</v>
      </c>
      <c r="I120" s="183" t="s">
        <v>1045</v>
      </c>
      <c r="J120" s="202" t="s">
        <v>1046</v>
      </c>
      <c r="K120" s="42"/>
    </row>
    <row r="121" spans="2:11" ht="74.25" customHeight="1" x14ac:dyDescent="0.25">
      <c r="B121" s="38"/>
      <c r="C121" s="619"/>
      <c r="D121" s="601"/>
      <c r="E121" s="129">
        <v>67</v>
      </c>
      <c r="F121" s="182" t="str">
        <f>+'Autodiagnóstico '!H570</f>
        <v>Promover la rendición de cuentas por parte de los gerentes (o directivos) públicos.</v>
      </c>
      <c r="G121" s="200">
        <f>+'Autodiagnóstico '!N570</f>
        <v>85</v>
      </c>
      <c r="H121" s="468"/>
      <c r="I121" s="182" t="s">
        <v>1047</v>
      </c>
      <c r="J121" s="205" t="s">
        <v>1048</v>
      </c>
      <c r="K121" s="42"/>
    </row>
    <row r="122" spans="2:11" ht="82.5" customHeight="1" x14ac:dyDescent="0.25">
      <c r="B122" s="38"/>
      <c r="C122" s="619"/>
      <c r="D122" s="601"/>
      <c r="E122" s="129">
        <v>68</v>
      </c>
      <c r="F122" s="182" t="str">
        <f>+'Autodiagnóstico '!H575</f>
        <v xml:space="preserve">Propiciar mecanismos que faciliten la gestión de los conflictos por parte de los gerentes, de manera que tomen decisiones de forma objetiva y se eviten connotaciones negativas para la gestión. </v>
      </c>
      <c r="G122" s="200">
        <f>+'Autodiagnóstico '!N575</f>
        <v>85</v>
      </c>
      <c r="H122" s="468"/>
      <c r="I122" s="182"/>
      <c r="J122" s="205" t="s">
        <v>1049</v>
      </c>
      <c r="K122" s="42"/>
    </row>
    <row r="123" spans="2:11" ht="146.25" customHeight="1" x14ac:dyDescent="0.25">
      <c r="B123" s="38"/>
      <c r="C123" s="619"/>
      <c r="D123" s="601"/>
      <c r="E123" s="129">
        <v>69</v>
      </c>
      <c r="F123" s="182" t="str">
        <f>+'Autodiagnóstico '!H580</f>
        <v>Desarrollar procesos de reclutamiento que garanticen una amplia concurrencia de candidatos idóneos para el acceso a los empleos gerenciales (o directivos).</v>
      </c>
      <c r="G123" s="200">
        <f>+'Autodiagnóstico '!N580</f>
        <v>20</v>
      </c>
      <c r="H123" s="468"/>
      <c r="I123" s="182" t="s">
        <v>1050</v>
      </c>
      <c r="J123" s="205" t="s">
        <v>1051</v>
      </c>
      <c r="K123" s="42"/>
    </row>
    <row r="124" spans="2:11" ht="84.75" customHeight="1" x14ac:dyDescent="0.25">
      <c r="B124" s="38"/>
      <c r="C124" s="619"/>
      <c r="D124" s="601"/>
      <c r="E124" s="129">
        <v>70</v>
      </c>
      <c r="F124" s="182" t="str">
        <f>+'Autodiagnóstico '!H585</f>
        <v>Implementar mecanismos o instrumentos para intervenir el desempeño de gerentes (o directivos) inferior a lo esperado (igual o inferior a 75%), mediante un plan de mejoramiento y alineado a las nuevas dinámicas de la industria 4.0.</v>
      </c>
      <c r="G124" s="200">
        <f>+'Autodiagnóstico '!N585</f>
        <v>20</v>
      </c>
      <c r="H124" s="468"/>
      <c r="I124" s="182" t="s">
        <v>1052</v>
      </c>
      <c r="J124" s="205" t="s">
        <v>1048</v>
      </c>
      <c r="K124" s="42"/>
    </row>
    <row r="125" spans="2:11" ht="77.25" customHeight="1" thickBot="1" x14ac:dyDescent="0.3">
      <c r="B125" s="38"/>
      <c r="C125" s="620"/>
      <c r="D125" s="621"/>
      <c r="E125" s="233">
        <v>71</v>
      </c>
      <c r="F125" s="188" t="str">
        <f>+'Autodiagnóstico '!H590</f>
        <v>Brindar oportunidades para que los servidores públicos de carrera desempeñen cargos gerenciales (o directivos).</v>
      </c>
      <c r="G125" s="234">
        <f>+'Autodiagnóstico '!N590</f>
        <v>40</v>
      </c>
      <c r="H125" s="631"/>
      <c r="I125" s="188" t="s">
        <v>1053</v>
      </c>
      <c r="J125" s="208" t="s">
        <v>1054</v>
      </c>
      <c r="K125" s="42"/>
    </row>
    <row r="126" spans="2:11" ht="78" customHeight="1" x14ac:dyDescent="0.25">
      <c r="B126" s="38"/>
      <c r="C126" s="622" t="str">
        <f>'Autodiagnóstico '!C595</f>
        <v>RETIRO</v>
      </c>
      <c r="D126" s="228" t="str">
        <f>+'Autodiagnóstico '!E595</f>
        <v>Gestión de la información</v>
      </c>
      <c r="E126" s="229">
        <v>72</v>
      </c>
      <c r="F126" s="187" t="str">
        <f>+'Autodiagnóstico '!H595</f>
        <v>Contar con cifras de retiro de servidores y su correspondiente análisis por modalidad de retiro.</v>
      </c>
      <c r="G126" s="230">
        <f>+'Autodiagnóstico '!N595</f>
        <v>80</v>
      </c>
      <c r="H126" s="187" t="s">
        <v>1015</v>
      </c>
      <c r="I126" s="187" t="s">
        <v>1055</v>
      </c>
      <c r="J126" s="204" t="s">
        <v>1056</v>
      </c>
      <c r="K126" s="42"/>
    </row>
    <row r="127" spans="2:11" ht="104.25" customHeight="1" x14ac:dyDescent="0.25">
      <c r="B127" s="38"/>
      <c r="C127" s="623"/>
      <c r="D127" s="600" t="str">
        <f>+'Autodiagnóstico '!E600</f>
        <v>Administración del talento humano</v>
      </c>
      <c r="E127" s="212">
        <v>73</v>
      </c>
      <c r="F127" s="183" t="str">
        <f>+'Autodiagnóstico '!H600</f>
        <v>Realizar entrevistas de retiro para identificar las razones por las que los servidores se retiran de la entidad.</v>
      </c>
      <c r="G127" s="213">
        <f>+'Autodiagnóstico '!N600</f>
        <v>20</v>
      </c>
      <c r="H127" s="183"/>
      <c r="I127" s="183" t="s">
        <v>1057</v>
      </c>
      <c r="J127" s="202" t="s">
        <v>977</v>
      </c>
      <c r="K127" s="42"/>
    </row>
    <row r="128" spans="2:11" ht="42.75" customHeight="1" x14ac:dyDescent="0.25">
      <c r="B128" s="38"/>
      <c r="C128" s="623"/>
      <c r="D128" s="602"/>
      <c r="E128" s="214">
        <v>74</v>
      </c>
      <c r="F128" s="179" t="str">
        <f>+'Autodiagnóstico '!H605</f>
        <v>Elaborar un informe acerca de las razones de retiro que genere insumos para el plan estratégico del talento humano.</v>
      </c>
      <c r="G128" s="201">
        <f>+'Autodiagnóstico '!N605</f>
        <v>20</v>
      </c>
      <c r="H128" s="179"/>
      <c r="I128" s="179"/>
      <c r="J128" s="203"/>
      <c r="K128" s="42"/>
    </row>
    <row r="129" spans="2:11" ht="47.25" customHeight="1" x14ac:dyDescent="0.25">
      <c r="B129" s="38"/>
      <c r="C129" s="624"/>
      <c r="D129" s="600" t="str">
        <f>+'Autodiagnóstico '!E610</f>
        <v>Desvinculación asistida</v>
      </c>
      <c r="E129" s="212">
        <v>75</v>
      </c>
      <c r="F129" s="183" t="str">
        <f>+'Autodiagnóstico '!H610</f>
        <v>Contar con programas de reconocimiento de la trayectoria laboral  y agradecimiento por el servicio prestado a las personas que se desvinculan</v>
      </c>
      <c r="G129" s="213">
        <f>+'Autodiagnóstico '!N610</f>
        <v>20</v>
      </c>
      <c r="H129" s="183"/>
      <c r="I129" s="183"/>
      <c r="J129" s="202"/>
      <c r="K129" s="42"/>
    </row>
    <row r="130" spans="2:11" ht="75" customHeight="1" x14ac:dyDescent="0.25">
      <c r="B130" s="38"/>
      <c r="C130" s="624"/>
      <c r="D130" s="602"/>
      <c r="E130" s="214">
        <v>76</v>
      </c>
      <c r="F130" s="179" t="str">
        <f>+'Autodiagnóstico '!H615</f>
        <v>Brindar apoyo socio laboral y emocional a las personas que se desvinculan por pensión, por reestructuración o por finalización del nombramiento en provisionalidad, de manera que se les facilite enfrentar el cambio, mediante un Plan de Desvinculación Asistida</v>
      </c>
      <c r="G130" s="201">
        <f>+'Autodiagnóstico '!N615</f>
        <v>20</v>
      </c>
      <c r="H130" s="179" t="s">
        <v>1015</v>
      </c>
      <c r="I130" s="179"/>
      <c r="J130" s="203"/>
      <c r="K130" s="42"/>
    </row>
    <row r="131" spans="2:11" ht="46.5" customHeight="1" thickBot="1" x14ac:dyDescent="0.3">
      <c r="B131" s="38"/>
      <c r="C131" s="625"/>
      <c r="D131" s="223" t="str">
        <f>+'Autodiagnóstico '!E620</f>
        <v>Gestión del conocimiento</v>
      </c>
      <c r="E131" s="224">
        <v>77</v>
      </c>
      <c r="F131" s="225" t="str">
        <f>+'Autodiagnóstico '!H620</f>
        <v>Contar con mecanismos para transferir el conocimiento de los servidores que se retiran de la Entidad a quienes continúan vinculados</v>
      </c>
      <c r="G131" s="226">
        <f>+'Autodiagnóstico '!N620</f>
        <v>50</v>
      </c>
      <c r="H131" s="235"/>
      <c r="I131" s="225" t="s">
        <v>1058</v>
      </c>
      <c r="J131" s="236"/>
      <c r="K131" s="42"/>
    </row>
    <row r="132" spans="2:11" ht="10.5" customHeight="1" thickBot="1" x14ac:dyDescent="0.3">
      <c r="B132" s="65"/>
      <c r="C132" s="132"/>
      <c r="D132" s="133"/>
      <c r="E132" s="153"/>
      <c r="F132" s="134"/>
      <c r="G132" s="135"/>
      <c r="H132" s="134"/>
      <c r="I132" s="178"/>
      <c r="J132" s="178"/>
      <c r="K132" s="67"/>
    </row>
    <row r="133" spans="2:11" x14ac:dyDescent="0.25"/>
    <row r="134" spans="2:11" x14ac:dyDescent="0.25"/>
    <row r="135" spans="2:11" x14ac:dyDescent="0.25"/>
    <row r="136" spans="2:11" x14ac:dyDescent="0.25"/>
    <row r="137" spans="2:11" ht="18" x14ac:dyDescent="0.25">
      <c r="G137" s="177"/>
      <c r="H137" s="177"/>
    </row>
    <row r="138" spans="2:11" ht="20.25" x14ac:dyDescent="0.25">
      <c r="H138" s="191"/>
    </row>
    <row r="139" spans="2:11"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sheetData>
  <mergeCells count="40">
    <mergeCell ref="I103:I113"/>
    <mergeCell ref="H56:H59"/>
    <mergeCell ref="H61:H64"/>
    <mergeCell ref="H66:H69"/>
    <mergeCell ref="D127:D128"/>
    <mergeCell ref="D114:D116"/>
    <mergeCell ref="F65:I65"/>
    <mergeCell ref="H120:H125"/>
    <mergeCell ref="C44:C125"/>
    <mergeCell ref="D95:D102"/>
    <mergeCell ref="D120:D125"/>
    <mergeCell ref="C126:C131"/>
    <mergeCell ref="D129:D130"/>
    <mergeCell ref="D103:D113"/>
    <mergeCell ref="D45:D48"/>
    <mergeCell ref="D49:D55"/>
    <mergeCell ref="D56:D70"/>
    <mergeCell ref="D71:D94"/>
    <mergeCell ref="B7:B35"/>
    <mergeCell ref="D20:D28"/>
    <mergeCell ref="D31:D35"/>
    <mergeCell ref="C7:C30"/>
    <mergeCell ref="C31:C43"/>
    <mergeCell ref="D36:D38"/>
    <mergeCell ref="D39:D40"/>
    <mergeCell ref="D10:D19"/>
    <mergeCell ref="D7:D9"/>
    <mergeCell ref="C3:J3"/>
    <mergeCell ref="C5:C6"/>
    <mergeCell ref="D5:D6"/>
    <mergeCell ref="G5:G6"/>
    <mergeCell ref="H5:H6"/>
    <mergeCell ref="I5:I6"/>
    <mergeCell ref="J5:J6"/>
    <mergeCell ref="E5:F6"/>
    <mergeCell ref="H49:H50"/>
    <mergeCell ref="H73:H77"/>
    <mergeCell ref="H79:H84"/>
    <mergeCell ref="H85:H86"/>
    <mergeCell ref="L8:M8"/>
  </mergeCells>
  <conditionalFormatting sqref="G94:G100 G102:G110 G117:G128 G132 G7:G9 G12:G13 G15:G64 G66:G92">
    <cfRule type="cellIs" dxfId="69" priority="345" operator="between">
      <formula>81</formula>
      <formula>100</formula>
    </cfRule>
    <cfRule type="cellIs" dxfId="68" priority="346" operator="between">
      <formula>61</formula>
      <formula>80</formula>
    </cfRule>
    <cfRule type="cellIs" dxfId="67" priority="347" operator="between">
      <formula>41</formula>
      <formula>60</formula>
    </cfRule>
    <cfRule type="cellIs" dxfId="66" priority="348" operator="between">
      <formula>21</formula>
      <formula>40</formula>
    </cfRule>
    <cfRule type="cellIs" dxfId="65" priority="349" operator="between">
      <formula>1</formula>
      <formula>20</formula>
    </cfRule>
  </conditionalFormatting>
  <conditionalFormatting sqref="G93">
    <cfRule type="cellIs" dxfId="64" priority="96" operator="between">
      <formula>81</formula>
      <formula>100</formula>
    </cfRule>
    <cfRule type="cellIs" dxfId="63" priority="97" operator="between">
      <formula>61</formula>
      <formula>80</formula>
    </cfRule>
    <cfRule type="cellIs" dxfId="62" priority="98" operator="between">
      <formula>41</formula>
      <formula>60</formula>
    </cfRule>
    <cfRule type="cellIs" dxfId="61" priority="99" operator="between">
      <formula>21</formula>
      <formula>40</formula>
    </cfRule>
    <cfRule type="cellIs" dxfId="60" priority="100" operator="between">
      <formula>1</formula>
      <formula>20</formula>
    </cfRule>
  </conditionalFormatting>
  <conditionalFormatting sqref="G101">
    <cfRule type="cellIs" dxfId="59" priority="91" operator="between">
      <formula>81</formula>
      <formula>100</formula>
    </cfRule>
    <cfRule type="cellIs" dxfId="58" priority="92" operator="between">
      <formula>61</formula>
      <formula>80</formula>
    </cfRule>
    <cfRule type="cellIs" dxfId="57" priority="93" operator="between">
      <formula>41</formula>
      <formula>60</formula>
    </cfRule>
    <cfRule type="cellIs" dxfId="56" priority="94" operator="between">
      <formula>21</formula>
      <formula>40</formula>
    </cfRule>
    <cfRule type="cellIs" dxfId="55" priority="95" operator="between">
      <formula>1</formula>
      <formula>20</formula>
    </cfRule>
  </conditionalFormatting>
  <conditionalFormatting sqref="G111 G113">
    <cfRule type="cellIs" dxfId="54" priority="86" operator="between">
      <formula>81</formula>
      <formula>100</formula>
    </cfRule>
    <cfRule type="cellIs" dxfId="53" priority="87" operator="between">
      <formula>61</formula>
      <formula>80</formula>
    </cfRule>
    <cfRule type="cellIs" dxfId="52" priority="88" operator="between">
      <formula>41</formula>
      <formula>60</formula>
    </cfRule>
    <cfRule type="cellIs" dxfId="51" priority="89" operator="between">
      <formula>21</formula>
      <formula>40</formula>
    </cfRule>
    <cfRule type="cellIs" dxfId="50" priority="90" operator="between">
      <formula>1</formula>
      <formula>20</formula>
    </cfRule>
  </conditionalFormatting>
  <conditionalFormatting sqref="G129">
    <cfRule type="cellIs" dxfId="49" priority="81" operator="between">
      <formula>81</formula>
      <formula>100</formula>
    </cfRule>
    <cfRule type="cellIs" dxfId="48" priority="82" operator="between">
      <formula>61</formula>
      <formula>80</formula>
    </cfRule>
    <cfRule type="cellIs" dxfId="47" priority="83" operator="between">
      <formula>41</formula>
      <formula>60</formula>
    </cfRule>
    <cfRule type="cellIs" dxfId="46" priority="84" operator="between">
      <formula>21</formula>
      <formula>40</formula>
    </cfRule>
    <cfRule type="cellIs" dxfId="45" priority="85" operator="between">
      <formula>1</formula>
      <formula>20</formula>
    </cfRule>
  </conditionalFormatting>
  <conditionalFormatting sqref="G130">
    <cfRule type="cellIs" dxfId="44" priority="71" operator="between">
      <formula>81</formula>
      <formula>100</formula>
    </cfRule>
    <cfRule type="cellIs" dxfId="43" priority="72" operator="between">
      <formula>61</formula>
      <formula>80</formula>
    </cfRule>
    <cfRule type="cellIs" dxfId="42" priority="73" operator="between">
      <formula>41</formula>
      <formula>60</formula>
    </cfRule>
    <cfRule type="cellIs" dxfId="41" priority="74" operator="between">
      <formula>21</formula>
      <formula>40</formula>
    </cfRule>
    <cfRule type="cellIs" dxfId="40" priority="75" operator="between">
      <formula>1</formula>
      <formula>20</formula>
    </cfRule>
  </conditionalFormatting>
  <conditionalFormatting sqref="G131">
    <cfRule type="cellIs" dxfId="39" priority="66" operator="between">
      <formula>81</formula>
      <formula>100</formula>
    </cfRule>
    <cfRule type="cellIs" dxfId="38" priority="67" operator="between">
      <formula>61</formula>
      <formula>80</formula>
    </cfRule>
    <cfRule type="cellIs" dxfId="37" priority="68" operator="between">
      <formula>41</formula>
      <formula>60</formula>
    </cfRule>
    <cfRule type="cellIs" dxfId="36" priority="69" operator="between">
      <formula>21</formula>
      <formula>40</formula>
    </cfRule>
    <cfRule type="cellIs" dxfId="35" priority="70" operator="between">
      <formula>1</formula>
      <formula>20</formula>
    </cfRule>
  </conditionalFormatting>
  <conditionalFormatting sqref="G14">
    <cfRule type="cellIs" dxfId="34" priority="41" operator="between">
      <formula>81</formula>
      <formula>100</formula>
    </cfRule>
    <cfRule type="cellIs" dxfId="33" priority="42" operator="between">
      <formula>61</formula>
      <formula>80</formula>
    </cfRule>
    <cfRule type="cellIs" dxfId="32" priority="43" operator="between">
      <formula>41</formula>
      <formula>60</formula>
    </cfRule>
    <cfRule type="cellIs" dxfId="31" priority="44" operator="between">
      <formula>21</formula>
      <formula>40</formula>
    </cfRule>
    <cfRule type="cellIs" dxfId="30" priority="45" operator="between">
      <formula>1</formula>
      <formula>20</formula>
    </cfRule>
  </conditionalFormatting>
  <conditionalFormatting sqref="G112">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0">
    <cfRule type="cellIs" dxfId="24" priority="56" operator="between">
      <formula>81</formula>
      <formula>100</formula>
    </cfRule>
    <cfRule type="cellIs" dxfId="23" priority="57" operator="between">
      <formula>61</formula>
      <formula>80</formula>
    </cfRule>
    <cfRule type="cellIs" dxfId="22" priority="58" operator="between">
      <formula>41</formula>
      <formula>60</formula>
    </cfRule>
    <cfRule type="cellIs" dxfId="21" priority="59" operator="between">
      <formula>21</formula>
      <formula>40</formula>
    </cfRule>
    <cfRule type="cellIs" dxfId="20" priority="60" operator="between">
      <formula>1</formula>
      <formula>20</formula>
    </cfRule>
  </conditionalFormatting>
  <conditionalFormatting sqref="G11">
    <cfRule type="cellIs" dxfId="19" priority="51" operator="between">
      <formula>81</formula>
      <formula>100</formula>
    </cfRule>
    <cfRule type="cellIs" dxfId="18" priority="52" operator="between">
      <formula>61</formula>
      <formula>80</formula>
    </cfRule>
    <cfRule type="cellIs" dxfId="17" priority="53" operator="between">
      <formula>41</formula>
      <formula>60</formula>
    </cfRule>
    <cfRule type="cellIs" dxfId="16" priority="54" operator="between">
      <formula>21</formula>
      <formula>40</formula>
    </cfRule>
    <cfRule type="cellIs" dxfId="15" priority="55" operator="between">
      <formula>1</formula>
      <formula>20</formula>
    </cfRule>
  </conditionalFormatting>
  <conditionalFormatting sqref="G11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conditionalFormatting sqref="G114">
    <cfRule type="cellIs" dxfId="9" priority="26" operator="between">
      <formula>81</formula>
      <formula>100</formula>
    </cfRule>
    <cfRule type="cellIs" dxfId="8" priority="27" operator="between">
      <formula>61</formula>
      <formula>80</formula>
    </cfRule>
    <cfRule type="cellIs" dxfId="7" priority="28" operator="between">
      <formula>41</formula>
      <formula>60</formula>
    </cfRule>
    <cfRule type="cellIs" dxfId="6" priority="29" operator="between">
      <formula>21</formula>
      <formula>40</formula>
    </cfRule>
    <cfRule type="cellIs" dxfId="5" priority="30" operator="between">
      <formula>1</formula>
      <formula>20</formula>
    </cfRule>
  </conditionalFormatting>
  <conditionalFormatting sqref="G115">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count="4">
    <dataValidation type="whole" operator="equal" allowBlank="1" showInputMessage="1" showErrorMessage="1" sqref="A1:F1048576 G12:G1048576 G1:G9 H104:H1048576 H1:H38 H40:H43 H46:H48 H51:H55 H60 H65 H70 J1:XFD1048576 I1:I70 H73:H102 I72:I102 I114:I122 I124:I125 I128:I1048576">
      <formula1>27253034123005</formula1>
    </dataValidation>
    <dataValidation type="whole" operator="equal" allowBlank="1" showInputMessage="1" showErrorMessage="1" sqref="G10">
      <formula1>4.58964831356432E+24</formula1>
    </dataValidation>
    <dataValidation type="whole" operator="equal" allowBlank="1" showInputMessage="1" showErrorMessage="1" sqref="G11">
      <formula1>78941320121654500000</formula1>
    </dataValidation>
    <dataValidation operator="equal" showInputMessage="1" showErrorMessage="1" sqref="H39 H44 H45 H49:H50 H56:H59 H61:H64 H66:H69 H71 I71 H72 H103 I103:I113 I123 I126 I127"/>
  </dataValidations>
  <hyperlinks>
    <hyperlink ref="H96" r:id="rId1"/>
    <hyperlink ref="H101" r:id="rId2"/>
    <hyperlink ref="H93" r:id="rId3"/>
    <hyperlink ref="H117" r:id="rId4" display="www.funcionpublica.gov.co/web/eva/codigo-integridad"/>
  </hyperlinks>
  <pageMargins left="0.7" right="0.7" top="0.75" bottom="0.75" header="0.3" footer="0.3"/>
  <pageSetup orientation="portrait" horizontalDpi="300" verticalDpi="30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election activeCell="D7" sqref="D7"/>
    </sheetView>
  </sheetViews>
  <sheetFormatPr baseColWidth="10" defaultColWidth="0" defaultRowHeight="15" zeroHeight="1" x14ac:dyDescent="0.25"/>
  <cols>
    <col min="1" max="1" width="11.42578125" style="216" customWidth="1"/>
    <col min="2" max="2" width="4.42578125" style="216" customWidth="1"/>
    <col min="3" max="3" width="76" style="216" customWidth="1"/>
    <col min="4" max="4" width="11.42578125" style="216" customWidth="1"/>
    <col min="5" max="16384" width="11.42578125" style="216" hidden="1"/>
  </cols>
  <sheetData>
    <row r="1" spans="2:3" x14ac:dyDescent="0.25"/>
    <row r="2" spans="2:3" ht="30" customHeight="1" x14ac:dyDescent="0.25">
      <c r="B2" s="632" t="s">
        <v>1059</v>
      </c>
      <c r="C2" s="632"/>
    </row>
    <row r="3" spans="2:3" ht="3.75" customHeight="1" x14ac:dyDescent="0.25"/>
    <row r="4" spans="2:3" ht="30" x14ac:dyDescent="0.25">
      <c r="B4" s="216" t="s">
        <v>1060</v>
      </c>
      <c r="C4" s="217" t="s">
        <v>1061</v>
      </c>
    </row>
    <row r="5" spans="2:3" ht="30" x14ac:dyDescent="0.25">
      <c r="B5" s="216" t="s">
        <v>1062</v>
      </c>
      <c r="C5" s="217" t="s">
        <v>1063</v>
      </c>
    </row>
    <row r="6" spans="2:3" ht="30" x14ac:dyDescent="0.25">
      <c r="B6" s="216" t="s">
        <v>1064</v>
      </c>
      <c r="C6" s="217" t="s">
        <v>1065</v>
      </c>
    </row>
    <row r="7" spans="2:3" ht="45" x14ac:dyDescent="0.25">
      <c r="B7" s="216" t="s">
        <v>1066</v>
      </c>
      <c r="C7" s="217" t="s">
        <v>1067</v>
      </c>
    </row>
    <row r="8" spans="2:3" ht="30" x14ac:dyDescent="0.25">
      <c r="B8" s="216" t="s">
        <v>1068</v>
      </c>
      <c r="C8" s="217" t="s">
        <v>1069</v>
      </c>
    </row>
    <row r="9" spans="2:3" x14ac:dyDescent="0.25">
      <c r="C9" s="217"/>
    </row>
    <row r="10" spans="2:3" x14ac:dyDescent="0.25">
      <c r="C10" s="217"/>
    </row>
    <row r="11" spans="2:3" x14ac:dyDescent="0.25">
      <c r="C11" s="217"/>
    </row>
    <row r="12" spans="2:3" x14ac:dyDescent="0.25">
      <c r="C12" s="217"/>
    </row>
    <row r="13" spans="2:3" x14ac:dyDescent="0.25"/>
  </sheetData>
  <mergeCells count="1">
    <mergeCell ref="B2:C2"/>
  </mergeCells>
  <dataValidations count="2">
    <dataValidation type="whole" operator="equal" allowBlank="1" showInputMessage="1" showErrorMessage="1" sqref="A1:A1048576 D1:XFD1048576 B1:C1">
      <formula1>27253034123005</formula1>
    </dataValidation>
    <dataValidation operator="equal" showInputMessage="1" showErrorMessage="1" sqref="B2:C1048576"/>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Autodiagnóstico </vt:lpstr>
      <vt:lpstr>Gráficas</vt:lpstr>
      <vt:lpstr>Resultados Rutas</vt:lpstr>
      <vt:lpstr>Diseño de Acciones</vt:lpstr>
      <vt:lpstr>Rutas Filtro</vt:lpstr>
      <vt:lpstr>Referencias</vt:lpstr>
      <vt:lpstr>Cambios v.4.7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Propietario</dc:creator>
  <cp:keywords/>
  <dc:description/>
  <cp:lastModifiedBy>Ana Lucia Muñoz Casteblanco</cp:lastModifiedBy>
  <cp:revision/>
  <dcterms:created xsi:type="dcterms:W3CDTF">2016-09-30T23:33:36Z</dcterms:created>
  <dcterms:modified xsi:type="dcterms:W3CDTF">2022-03-18T20:19:00Z</dcterms:modified>
  <cp:category/>
  <cp:contentStatus/>
</cp:coreProperties>
</file>